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0.221\dup\Киселев С\все с рабочего стола\ЖК Тюльпаны (С12-С21) 21315,77м2\Тендеры\Тепловые сети\"/>
    </mc:Choice>
  </mc:AlternateContent>
  <bookViews>
    <workbookView xWindow="0" yWindow="0" windowWidth="20490" windowHeight="7650" tabRatio="500"/>
  </bookViews>
  <sheets>
    <sheet name="ЖК Тюльпаны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'ЖК Тюльпаны'!$A$1:$K$153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J134" i="1" l="1"/>
  <c r="K134" i="1"/>
  <c r="I134" i="1"/>
  <c r="H116" i="1"/>
  <c r="H117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8" i="1"/>
  <c r="H85" i="1"/>
  <c r="H108" i="1"/>
  <c r="H109" i="1"/>
  <c r="H110" i="1"/>
  <c r="H111" i="1"/>
  <c r="H112" i="1"/>
  <c r="H113" i="1"/>
  <c r="H114" i="1"/>
  <c r="H115" i="1"/>
  <c r="H118" i="1"/>
  <c r="H119" i="1"/>
  <c r="H121" i="1"/>
  <c r="H122" i="1"/>
  <c r="H123" i="1"/>
  <c r="H124" i="1"/>
  <c r="H125" i="1"/>
  <c r="H127" i="1"/>
  <c r="H128" i="1"/>
  <c r="H129" i="1"/>
  <c r="H130" i="1"/>
  <c r="H131" i="1"/>
  <c r="H132" i="1"/>
  <c r="E125" i="1"/>
  <c r="E123" i="1"/>
  <c r="E124" i="1"/>
  <c r="E122" i="1"/>
  <c r="I116" i="1"/>
  <c r="J116" i="1"/>
  <c r="K116" i="1"/>
  <c r="E106" i="1"/>
  <c r="E39" i="1"/>
  <c r="E38" i="1"/>
  <c r="E37" i="1"/>
  <c r="E35" i="1"/>
  <c r="E31" i="1"/>
  <c r="J108" i="1" l="1"/>
  <c r="J109" i="1"/>
  <c r="J110" i="1"/>
  <c r="J111" i="1"/>
  <c r="J112" i="1"/>
  <c r="J113" i="1"/>
  <c r="J114" i="1"/>
  <c r="J115" i="1"/>
  <c r="J117" i="1"/>
  <c r="J118" i="1"/>
  <c r="I108" i="1"/>
  <c r="I109" i="1"/>
  <c r="I110" i="1"/>
  <c r="I111" i="1"/>
  <c r="I112" i="1"/>
  <c r="I113" i="1"/>
  <c r="I114" i="1"/>
  <c r="I115" i="1"/>
  <c r="I117" i="1"/>
  <c r="I118" i="1"/>
  <c r="J119" i="1"/>
  <c r="J41" i="1"/>
  <c r="J42" i="1"/>
  <c r="J43" i="1"/>
  <c r="J44" i="1"/>
  <c r="J45" i="1"/>
  <c r="J46" i="1"/>
  <c r="J48" i="1"/>
  <c r="J85" i="1"/>
  <c r="I41" i="1"/>
  <c r="I42" i="1"/>
  <c r="I43" i="1"/>
  <c r="I44" i="1"/>
  <c r="I45" i="1"/>
  <c r="I46" i="1"/>
  <c r="I48" i="1"/>
  <c r="I85" i="1"/>
  <c r="K114" i="1" l="1"/>
  <c r="K110" i="1"/>
  <c r="K118" i="1"/>
  <c r="K113" i="1"/>
  <c r="K109" i="1"/>
  <c r="K108" i="1"/>
  <c r="K117" i="1"/>
  <c r="K115" i="1"/>
  <c r="K112" i="1"/>
  <c r="K111" i="1"/>
  <c r="K48" i="1"/>
  <c r="K44" i="1"/>
  <c r="K43" i="1"/>
  <c r="I119" i="1"/>
  <c r="K119" i="1" s="1"/>
  <c r="K45" i="1"/>
  <c r="K41" i="1"/>
  <c r="K85" i="1"/>
  <c r="K46" i="1"/>
  <c r="K42" i="1"/>
  <c r="J122" i="1"/>
  <c r="J123" i="1"/>
  <c r="J124" i="1"/>
  <c r="J125" i="1"/>
  <c r="I122" i="1"/>
  <c r="I123" i="1"/>
  <c r="I124" i="1"/>
  <c r="I125" i="1"/>
  <c r="K125" i="1" l="1"/>
  <c r="K124" i="1"/>
  <c r="K123" i="1"/>
  <c r="K122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1" i="1"/>
  <c r="I121" i="1"/>
  <c r="J11" i="1"/>
  <c r="I11" i="1"/>
  <c r="K132" i="1" l="1"/>
  <c r="K127" i="1"/>
  <c r="K128" i="1"/>
  <c r="K130" i="1"/>
  <c r="K131" i="1"/>
  <c r="K129" i="1"/>
  <c r="K121" i="1"/>
  <c r="K11" i="1"/>
  <c r="H11" i="1"/>
  <c r="K126" i="1" l="1"/>
</calcChain>
</file>

<file path=xl/sharedStrings.xml><?xml version="1.0" encoding="utf-8"?>
<sst xmlns="http://schemas.openxmlformats.org/spreadsheetml/2006/main" count="353" uniqueCount="189">
  <si>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</si>
  <si>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</si>
  <si>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</si>
  <si>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</si>
  <si>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</si>
  <si>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</si>
  <si>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</si>
  <si>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</si>
  <si>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</si>
  <si>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</si>
  <si>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</si>
  <si>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</si>
  <si>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</si>
  <si>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</si>
  <si>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</si>
  <si>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6</t>
  </si>
  <si>
    <t>10</t>
  </si>
  <si>
    <t>шт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</si>
  <si>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</si>
  <si>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</si>
  <si>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</si>
  <si>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</si>
  <si>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</si>
  <si>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</si>
  <si>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</si>
  <si>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</si>
  <si>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</si>
  <si>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</si>
  <si>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</si>
  <si>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</si>
  <si>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</si>
  <si>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</si>
  <si>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</si>
  <si>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</si>
  <si>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</si>
  <si>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</si>
  <si>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</si>
  <si>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</si>
  <si>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</si>
  <si>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</si>
  <si>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</si>
  <si>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</si>
  <si>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</si>
  <si>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</si>
  <si>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</si>
  <si>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</si>
  <si>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</si>
  <si>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</si>
  <si>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</si>
  <si>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</si>
  <si>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</si>
  <si>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м.п.</t>
  </si>
  <si>
    <t>Дополнительные затраты</t>
  </si>
  <si>
    <t>кг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</si>
  <si>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</t>
  </si>
  <si>
    <t>тн</t>
  </si>
  <si>
    <t>на выполнение работ по устройству внутриплощадочных тепловых сетей</t>
  </si>
  <si>
    <t>Тепловая сеть (участок от ТК до ввода в здание)</t>
  </si>
  <si>
    <t>Стальные трубы с тепловой изоляцией из пенополиуретана с защитной оболочкой из полиэтилена Тб Ст 133х4,0-1-ППУ-ПЭ</t>
  </si>
  <si>
    <t>ГОСТ 30732-2020</t>
  </si>
  <si>
    <t>Стальные трубы с тепловой изоляцией из пенополиуретана с защитной оболочкой из полиэтилена Тб Ст 57х3,0-1-ППУ-ПЭ</t>
  </si>
  <si>
    <t>Тройниковое ответвление в полиэтиленовой оболочке Ст 133х4,0/57х3,0-1-ППУ-ПЭ</t>
  </si>
  <si>
    <t>ГОСТ 30732-2006</t>
  </si>
  <si>
    <t>Отвод в полиэтиленовой оболочке Ст 133х4,0-90-1-ППУ-ПЭ-1000</t>
  </si>
  <si>
    <t>Отвод в полиэтиленовой оболочке Ст 133х4,0-55-1-ППУ-ПЭ-1000</t>
  </si>
  <si>
    <t>Металлическая заглушка изоляции Ст 57х3,0-1-ППУ-ПЭ-Б-215К</t>
  </si>
  <si>
    <t>Комплект заделки стыка 133/225-ППУ-ПЭ</t>
  </si>
  <si>
    <t>Комплект заделки стыка 57/180-ППУ-ПЭ</t>
  </si>
  <si>
    <t>Муфта термоусаживаемая для труб Ст 133х4,0-1-ППУ-ПЭ</t>
  </si>
  <si>
    <t>Металлическая заглушка изоляции с кабелем вывода Ст 133х4,0-1-ППУ-ПЭ-Б-215К</t>
  </si>
  <si>
    <t>Муфта термоусаживаемая для труб Ст 57х3,0-1-ППУ-ПЭ</t>
  </si>
  <si>
    <t>Неподвижная опора Ст 133-340х16-1-ППУ-ПЭ</t>
  </si>
  <si>
    <t>Узел установки шарового крана в ППУ изоляции d=57х3,0-1-ППУ-ПЭ</t>
  </si>
  <si>
    <t>Т-образный ключ</t>
  </si>
  <si>
    <t>Лента маркировочная (надпись "Осторожно, теплосеть!")</t>
  </si>
  <si>
    <t>Полиэтиленовый мат 1х0,3х0,045</t>
  </si>
  <si>
    <t>Футляр из труб стальных электросварных тремообработанных d273х7 с изоляцией усиленного типа L=800мм</t>
  </si>
  <si>
    <t>ГОСТ 10704-91</t>
  </si>
  <si>
    <t>Разработка грунта экскаватаром (траншея, ДК1)</t>
  </si>
  <si>
    <t>м3</t>
  </si>
  <si>
    <t>Разработка грунта вручную (15см)</t>
  </si>
  <si>
    <t>Песок мелкозернистый (основание тепловой сети)</t>
  </si>
  <si>
    <t>Песок мелкозернистый (защитный слой)</t>
  </si>
  <si>
    <t>Обратная засыпка с уплотнением Купл=0.95 (траншея, ДК1)</t>
  </si>
  <si>
    <t>Система оперативного дистанционного контроля</t>
  </si>
  <si>
    <t>Терминал концевой с выходом на детектор</t>
  </si>
  <si>
    <t>Терминал концевой</t>
  </si>
  <si>
    <t>Комплект удлинения 3х жильного кабельного вывода</t>
  </si>
  <si>
    <t>компл</t>
  </si>
  <si>
    <t>Комплект удлинения 5ти жильного кабельного вывода</t>
  </si>
  <si>
    <t>Маркировочная табличка</t>
  </si>
  <si>
    <t>Детектор стационарный</t>
  </si>
  <si>
    <t>Тепловая сеть (Тепловая камера)</t>
  </si>
  <si>
    <t>Трубы стальные электросварные d219х6,0</t>
  </si>
  <si>
    <t>Трубы стальные электросварные d133х4,0</t>
  </si>
  <si>
    <t>Врезка в трубу Тб Ст d219х6-1-ППУ-ПЭ</t>
  </si>
  <si>
    <t>Переход концетрический DN200/125</t>
  </si>
  <si>
    <t>ГОСТ 17378-01</t>
  </si>
  <si>
    <t>Отвод крутоизогнутый стальной DN125 45 град</t>
  </si>
  <si>
    <t>ГОСТ 17375-01</t>
  </si>
  <si>
    <t>Краны шаровые LD Energy для жидкости фланцевые d125 (полнопроходной)</t>
  </si>
  <si>
    <t>КШЦФ 125.016.П/П.03</t>
  </si>
  <si>
    <t>Антикоррозийная композиция "Магистраль"</t>
  </si>
  <si>
    <t>ТУ 4859-001-29425915-07</t>
  </si>
  <si>
    <t>м2</t>
  </si>
  <si>
    <t>Изоляция для трубопроводов толщиной 40мм</t>
  </si>
  <si>
    <t>Гильза из труб стальных электросварных тремообработанных d273х7 с изоляцией усиленного типа L=500мм</t>
  </si>
  <si>
    <t>Кран латунный трехходовой М20х1,5 G1/2 PN25</t>
  </si>
  <si>
    <t>Бобышка приварная под трехходовой кран KP, L=40мм</t>
  </si>
  <si>
    <t>Бобышка приварная под термоманометр БТ, L=30мм</t>
  </si>
  <si>
    <t>Пакля, пропитанная в жилкрм полиизобутилене</t>
  </si>
  <si>
    <t>Полиуретановый герметик</t>
  </si>
  <si>
    <t>Дренажный колодец</t>
  </si>
  <si>
    <t>ДК1</t>
  </si>
  <si>
    <t>Клапан обратный (захлопка) DN50</t>
  </si>
  <si>
    <t>Гильза из труб стальных электросварных прямошовных d219х6.0 с изоляцией усиленного типа L=500мм</t>
  </si>
  <si>
    <t>Тепловая сеть (участок от ИТП С20.1 до ИТП С20.2)</t>
  </si>
  <si>
    <t>Трубы стальные электросварные прямошовные d133х4,0</t>
  </si>
  <si>
    <t>Трубы стальные электросварные прямошовные d108х4,0</t>
  </si>
  <si>
    <t>Трубы стальные электросварные прямошовные d89х3,5</t>
  </si>
  <si>
    <t>Труба стальная водогазопроводная d32мм</t>
  </si>
  <si>
    <t>ГОСТ 3262-75</t>
  </si>
  <si>
    <t>Труба стальная водогазопроводная d25мм</t>
  </si>
  <si>
    <t>Труба стальная водогазопроводная d15мм</t>
  </si>
  <si>
    <t>Отвод крутоизогнутый стальной бесшовный 90-2-d133х4,0</t>
  </si>
  <si>
    <t>Отвод крутоизогнутый стальной бесшовный 90-2-d108х4,0</t>
  </si>
  <si>
    <t>Отвод крутоизогнутый стальной бесшовный 90-2-d89х4,0</t>
  </si>
  <si>
    <t>Отвод крутоизогнутый стальной бесшовный 90-2-d32</t>
  </si>
  <si>
    <t>Тройник 80х32х80</t>
  </si>
  <si>
    <t>Тройник 125х100х125</t>
  </si>
  <si>
    <t>Переход 125/80</t>
  </si>
  <si>
    <t>Краны шаровые LD Energy для жидкости фланцевые d25 (полнопроходной)</t>
  </si>
  <si>
    <t>КШЦМ 025.040.03</t>
  </si>
  <si>
    <t>Краны шаровые LD Energy для жидкости фланцевые d15 (полнопроходной)</t>
  </si>
  <si>
    <t>КШЦМ 015.040.03</t>
  </si>
  <si>
    <t>Гильза из труб стальных электросварных тремообработанных d219х5 с изоляцией усиленного типа L=900мм</t>
  </si>
  <si>
    <t>Изоляция</t>
  </si>
  <si>
    <t>Теплоизоляционный цилиндры толщ 40мм для трубы d133</t>
  </si>
  <si>
    <t>PIPEWOOL 100-Alu-133.40</t>
  </si>
  <si>
    <t>Теплоизоляционный цилиндры толщ 40мм для трубы d108</t>
  </si>
  <si>
    <t>PIPEWOOL 100-Alu-108.40</t>
  </si>
  <si>
    <t>Теплоизоляционный цилиндры толщ 40мм для трубы d89</t>
  </si>
  <si>
    <t>PIPEWOOL 100-Alu-89.40</t>
  </si>
  <si>
    <t>Теплоизоляционный цилиндры толщ 40мм для трубы d32</t>
  </si>
  <si>
    <t>PIPEWOOL 100-Alu-32.40</t>
  </si>
  <si>
    <t>Отводы теплоизоляционные толщ 40мм для трубы d133</t>
  </si>
  <si>
    <t>PIPEWOOL 90-100-Alu-133.40</t>
  </si>
  <si>
    <t>Отводы теплоизоляционные толщ 40мм для трубы d89</t>
  </si>
  <si>
    <t>PIPEWOOL 90-100-Alu-89.40</t>
  </si>
  <si>
    <t>Отводы теплоизоляционные толщ 40мм для трубы d108</t>
  </si>
  <si>
    <t>PIPEWOOL 90-100-Alu-108.40</t>
  </si>
  <si>
    <t>Тройник теплоизоляционный толщ 40мм</t>
  </si>
  <si>
    <t>PIPEWOOL T 90-100-Alu-89-Alu-89-32.40</t>
  </si>
  <si>
    <t>PIPEWOOL T 90-100-Alu-89-Alu-133-108.40</t>
  </si>
  <si>
    <t>PIPEWOOL Рс 100-Alu-89-Alu-133-89.40</t>
  </si>
  <si>
    <t>Крепление</t>
  </si>
  <si>
    <t>Шпилька М10</t>
  </si>
  <si>
    <t>Узел 1 (крепление на траверсу)</t>
  </si>
  <si>
    <t>Траверса монтажная 45х30</t>
  </si>
  <si>
    <t>Анкер забивной М10</t>
  </si>
  <si>
    <t>Хомут трубный 87-92мм М10</t>
  </si>
  <si>
    <t>Стальные трубы с тепловой изоляцией из пенополиуретана с защитной оболочкой из полиэтилена Тб Ст 108х4,0-1-ППУ-ПЭ</t>
  </si>
  <si>
    <t>Отвод в полиэтиленовой оболочке Ст 108х4,0-90-1-ППУ-ПЭ-1000</t>
  </si>
  <si>
    <t>Металлическая заглушка изоляции с кабелем вывода Ст 108х4,0-1-ППУ-ПЭ-Б-215К</t>
  </si>
  <si>
    <t>Комплект заделки стыка 108/180-ППУ-ПЭ</t>
  </si>
  <si>
    <t>Муфта термоусаживаемая для труб Ст 108х4,0-1-ППУ-ПЭ</t>
  </si>
  <si>
    <t>Неподвижная опора Ст 108-315х16-1-ППУ-ПЭ</t>
  </si>
  <si>
    <t>Футляр из труб стальных электросварных тремообработанных d273х7 с изоляцией усиленного типа</t>
  </si>
  <si>
    <t>Трубопровод из стальных сварных примошовных труб в весьма усиленной битумно-полимерной изоляции d108х4,0</t>
  </si>
  <si>
    <t>Трубопровод из стальных сварных примошовных труб в весьма усиленной битумно-полимерной изоляции d89х3,5</t>
  </si>
  <si>
    <t>Врезка в трубу Тб Ст d273х7-1-ППУ-ПЭ</t>
  </si>
  <si>
    <t>Краны шаровые LD Energy для жидкости фланцевые d100 (полнопроходной)</t>
  </si>
  <si>
    <t>КШЦФ 100.016.П/П.03</t>
  </si>
  <si>
    <t>Клапан обратный (захлопка) DN100</t>
  </si>
  <si>
    <t>Клапан обратный (захлопка) DN80</t>
  </si>
  <si>
    <t>Гильза из труб стальных электросварных тремообработанных d159х4,5 с изоляцией усиленного типа L=600мм</t>
  </si>
  <si>
    <t>Гильза из труб стальных электросварных тремообработанных d273х7 с изоляцией усиленного типа L=600мм</t>
  </si>
  <si>
    <t>Гильза из труб стальных электросварных прямошовных d478х10 с изоляцией усиленного типа L=500мм</t>
  </si>
  <si>
    <t>Тепловая камера</t>
  </si>
  <si>
    <t>ТК1</t>
  </si>
  <si>
    <t>Люк чугунный с крышкой и запором тип Т</t>
  </si>
  <si>
    <t>ГОСТ 8020-90</t>
  </si>
  <si>
    <t>Кольцо опорное КО-6</t>
  </si>
  <si>
    <t>Кольцо горловины К7-0,9</t>
  </si>
  <si>
    <t>Тройник 100х80х80</t>
  </si>
  <si>
    <t>Переход 100/80</t>
  </si>
  <si>
    <t>Гильза из труб стальных электросварных тремообработанных d219х5 с изоляцией усиленного типа L=1100мм</t>
  </si>
  <si>
    <t>Переход теплоиоляционный толщ 40мм</t>
  </si>
  <si>
    <t>PIPEWOOL Pc 100-Alu-89-Alu-108-89.40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</si>
</sst>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DD9C3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DDD9C3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87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left" vertical="top" wrapText="1"/>
      <protection locked="0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1" fillId="11" borderId="5" xfId="20" applyFont="1" applyFill="1" applyBorder="1" applyAlignment="1" applyProtection="1">
      <alignment vertical="center" wrapText="1"/>
      <protection locked="0"/>
    </xf>
    <xf numFmtId="49" fontId="22" fillId="16" borderId="10" xfId="20" applyNumberFormat="1" applyFont="1" applyFill="1" applyBorder="1" applyAlignment="1" applyProtection="1">
      <alignment horizontal="center" vertical="top" wrapText="1"/>
      <protection locked="0"/>
    </xf>
    <xf numFmtId="0" fontId="23" fillId="16" borderId="10" xfId="20" applyFont="1" applyFill="1" applyBorder="1" applyAlignment="1" applyProtection="1">
      <alignment horizontal="left" vertical="top" wrapText="1"/>
    </xf>
    <xf numFmtId="0" fontId="23" fillId="16" borderId="10" xfId="34" applyNumberFormat="1" applyFont="1" applyFill="1" applyBorder="1" applyAlignment="1" applyProtection="1">
      <alignment horizontal="left" vertical="top" wrapText="1"/>
      <protection locked="0"/>
    </xf>
    <xf numFmtId="0" fontId="23" fillId="16" borderId="10" xfId="20" applyFont="1" applyFill="1" applyBorder="1" applyAlignment="1" applyProtection="1">
      <alignment horizontal="center" vertical="top" wrapText="1"/>
    </xf>
    <xf numFmtId="3" fontId="23" fillId="16" borderId="11" xfId="34" applyNumberFormat="1" applyFont="1" applyFill="1" applyBorder="1" applyAlignment="1" applyProtection="1">
      <alignment horizontal="center" vertical="top"/>
      <protection locked="0"/>
    </xf>
    <xf numFmtId="49" fontId="22" fillId="16" borderId="10" xfId="20" applyNumberFormat="1" applyFont="1" applyFill="1" applyBorder="1" applyAlignment="1" applyProtection="1">
      <alignment horizontal="center" vertical="center" wrapText="1"/>
      <protection locked="0"/>
    </xf>
    <xf numFmtId="0" fontId="23" fillId="16" borderId="10" xfId="20" applyFont="1" applyFill="1" applyBorder="1" applyAlignment="1" applyProtection="1">
      <alignment horizontal="left" vertical="center" wrapText="1"/>
    </xf>
    <xf numFmtId="0" fontId="23" fillId="16" borderId="10" xfId="34" applyNumberFormat="1" applyFont="1" applyFill="1" applyBorder="1" applyAlignment="1" applyProtection="1">
      <alignment horizontal="left" vertical="center" wrapText="1"/>
      <protection locked="0"/>
    </xf>
    <xf numFmtId="0" fontId="23" fillId="16" borderId="10" xfId="20" applyFont="1" applyFill="1" applyBorder="1" applyAlignment="1" applyProtection="1">
      <alignment horizontal="center" vertical="center" wrapText="1"/>
    </xf>
    <xf numFmtId="3" fontId="23" fillId="16" borderId="11" xfId="34" applyNumberFormat="1" applyFont="1" applyFill="1" applyBorder="1" applyAlignment="1" applyProtection="1">
      <alignment horizontal="center" vertical="center"/>
      <protection locked="0"/>
    </xf>
    <xf numFmtId="4" fontId="23" fillId="17" borderId="12" xfId="34" applyNumberFormat="1" applyFont="1" applyFill="1" applyBorder="1" applyAlignment="1" applyProtection="1">
      <alignment horizontal="right" vertical="center"/>
      <protection locked="0"/>
    </xf>
    <xf numFmtId="4" fontId="23" fillId="17" borderId="10" xfId="34" applyNumberFormat="1" applyFont="1" applyFill="1" applyBorder="1" applyAlignment="1" applyProtection="1">
      <alignment horizontal="right" vertical="center"/>
      <protection locked="0"/>
    </xf>
    <xf numFmtId="4" fontId="21" fillId="11" borderId="5" xfId="20" applyNumberFormat="1" applyFont="1" applyFill="1" applyBorder="1" applyAlignment="1" applyProtection="1">
      <alignment vertical="center" wrapText="1"/>
      <protection locked="0"/>
    </xf>
    <xf numFmtId="0" fontId="23" fillId="0" borderId="10" xfId="34" applyNumberFormat="1" applyFont="1" applyBorder="1" applyAlignment="1" applyProtection="1">
      <alignment horizontal="center"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21" fillId="11" borderId="23" xfId="20" applyFont="1" applyFill="1" applyBorder="1" applyAlignment="1" applyProtection="1">
      <alignment horizontal="left" vertical="center" wrapText="1"/>
      <protection locked="0"/>
    </xf>
    <xf numFmtId="0" fontId="21" fillId="11" borderId="24" xfId="20" applyFont="1" applyFill="1" applyBorder="1" applyAlignment="1" applyProtection="1">
      <alignment horizontal="left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4" fontId="23" fillId="19" borderId="12" xfId="34" applyNumberFormat="1" applyFont="1" applyFill="1" applyBorder="1" applyAlignment="1" applyProtection="1">
      <alignment horizontal="right" vertical="center"/>
      <protection locked="0"/>
    </xf>
    <xf numFmtId="4" fontId="23" fillId="19" borderId="10" xfId="34" applyNumberFormat="1" applyFont="1" applyFill="1" applyBorder="1" applyAlignment="1" applyProtection="1">
      <alignment horizontal="right" vertical="center"/>
      <protection locked="0"/>
    </xf>
    <xf numFmtId="4" fontId="23" fillId="18" borderId="10" xfId="34" applyNumberFormat="1" applyFont="1" applyFill="1" applyBorder="1" applyAlignment="1" applyProtection="1">
      <alignment horizontal="right" vertical="top"/>
    </xf>
    <xf numFmtId="4" fontId="23" fillId="18" borderId="13" xfId="34" applyNumberFormat="1" applyFont="1" applyFill="1" applyBorder="1" applyAlignment="1" applyProtection="1">
      <alignment horizontal="right" vertical="top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155"/>
  <sheetViews>
    <sheetView tabSelected="1" zoomScale="75" zoomScaleNormal="75" workbookViewId="0">
      <pane xSplit="12" ySplit="9" topLeftCell="M129" activePane="bottomRight" state="frozen"/>
      <selection pane="topRight" activeCell="M1" sqref="M1"/>
      <selection pane="bottomLeft" activeCell="A18" sqref="A18"/>
      <selection pane="bottomRight" activeCell="I134" sqref="I134:K134"/>
    </sheetView>
  </sheetViews>
  <sheetFormatPr defaultRowHeight="15.75" outlineLevelRow="3" x14ac:dyDescent="0.25"/>
  <cols>
    <col min="1" max="1" width="6.42578125" style="1" customWidth="1"/>
    <col min="2" max="2" width="58.85546875" style="2" customWidth="1"/>
    <col min="3" max="3" width="20.85546875" style="3" customWidth="1"/>
    <col min="4" max="4" width="11.28515625" style="2" customWidth="1"/>
    <col min="5" max="5" width="18.425781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024" ht="17.45" customHeight="1" x14ac:dyDescent="0.25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024" ht="57" customHeight="1" x14ac:dyDescent="0.25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024" ht="15" customHeight="1" x14ac:dyDescent="0.2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024" ht="36.950000000000003" customHeight="1" x14ac:dyDescent="0.25">
      <c r="A6" s="12"/>
      <c r="B6" s="12"/>
      <c r="C6" s="12"/>
      <c r="D6" s="12"/>
      <c r="E6" s="12"/>
      <c r="F6" s="62" t="s">
        <v>3</v>
      </c>
      <c r="G6" s="62"/>
      <c r="H6" s="63" t="s">
        <v>4</v>
      </c>
      <c r="I6" s="63"/>
      <c r="J6" s="63"/>
      <c r="K6" s="63"/>
    </row>
    <row r="7" spans="1:1024" ht="32.25" customHeight="1" x14ac:dyDescent="0.25">
      <c r="A7" s="67" t="s">
        <v>5</v>
      </c>
      <c r="B7" s="68" t="s">
        <v>6</v>
      </c>
      <c r="C7" s="68" t="s">
        <v>7</v>
      </c>
      <c r="D7" s="68" t="s">
        <v>8</v>
      </c>
      <c r="E7" s="69" t="s">
        <v>9</v>
      </c>
      <c r="F7" s="64" t="s">
        <v>10</v>
      </c>
      <c r="G7" s="64"/>
      <c r="H7" s="64"/>
      <c r="I7" s="65" t="s">
        <v>11</v>
      </c>
      <c r="J7" s="65"/>
      <c r="K7" s="65"/>
    </row>
    <row r="8" spans="1:1024" ht="15.75" customHeight="1" x14ac:dyDescent="0.25">
      <c r="A8" s="67"/>
      <c r="B8" s="68"/>
      <c r="C8" s="68"/>
      <c r="D8" s="68"/>
      <c r="E8" s="69"/>
      <c r="F8" s="64"/>
      <c r="G8" s="64"/>
      <c r="H8" s="64"/>
      <c r="I8" s="65"/>
      <c r="J8" s="65"/>
      <c r="K8" s="65"/>
    </row>
    <row r="9" spans="1:1024" ht="36" customHeight="1" thickBot="1" x14ac:dyDescent="0.3">
      <c r="A9" s="67"/>
      <c r="B9" s="68"/>
      <c r="C9" s="68"/>
      <c r="D9" s="68"/>
      <c r="E9" s="69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70" t="s">
        <v>57</v>
      </c>
      <c r="B10" s="71"/>
      <c r="C10" s="71"/>
      <c r="D10" s="71"/>
      <c r="E10" s="71"/>
      <c r="F10" s="45"/>
      <c r="G10" s="45"/>
      <c r="H10" s="45"/>
      <c r="I10" s="58"/>
      <c r="J10" s="58"/>
      <c r="K10" s="58"/>
      <c r="AMJ10"/>
    </row>
    <row r="11" spans="1:1024" s="15" customFormat="1" ht="47.25" outlineLevel="3" x14ac:dyDescent="0.25">
      <c r="A11" s="24"/>
      <c r="B11" s="25" t="s">
        <v>58</v>
      </c>
      <c r="C11" s="44" t="s">
        <v>59</v>
      </c>
      <c r="D11" s="27" t="s">
        <v>51</v>
      </c>
      <c r="E11" s="28">
        <v>106</v>
      </c>
      <c r="F11" s="29"/>
      <c r="G11" s="30"/>
      <c r="H11" s="31">
        <f>F11+G11</f>
        <v>0</v>
      </c>
      <c r="I11" s="31">
        <f>F11*E11</f>
        <v>0</v>
      </c>
      <c r="J11" s="31">
        <f>E11*G11</f>
        <v>0</v>
      </c>
      <c r="K11" s="32">
        <f>I11+J11</f>
        <v>0</v>
      </c>
      <c r="AMJ11"/>
    </row>
    <row r="12" spans="1:1024" s="15" customFormat="1" ht="47.25" outlineLevel="3" x14ac:dyDescent="0.25">
      <c r="A12" s="24"/>
      <c r="B12" s="25" t="s">
        <v>161</v>
      </c>
      <c r="C12" s="44" t="s">
        <v>59</v>
      </c>
      <c r="D12" s="27" t="s">
        <v>51</v>
      </c>
      <c r="E12" s="28">
        <v>66</v>
      </c>
      <c r="F12" s="29"/>
      <c r="G12" s="30"/>
      <c r="H12" s="31">
        <f t="shared" ref="H12:H39" si="0">F12+G12</f>
        <v>0</v>
      </c>
      <c r="I12" s="31">
        <f t="shared" ref="I12:I39" si="1">F12*E12</f>
        <v>0</v>
      </c>
      <c r="J12" s="31">
        <f t="shared" ref="J12:J39" si="2">E12*G12</f>
        <v>0</v>
      </c>
      <c r="K12" s="32">
        <f t="shared" ref="K12:K39" si="3">I12+J12</f>
        <v>0</v>
      </c>
      <c r="AMJ12"/>
    </row>
    <row r="13" spans="1:1024" s="15" customFormat="1" ht="47.25" outlineLevel="3" x14ac:dyDescent="0.25">
      <c r="A13" s="24"/>
      <c r="B13" s="25" t="s">
        <v>60</v>
      </c>
      <c r="C13" s="44" t="s">
        <v>59</v>
      </c>
      <c r="D13" s="27" t="s">
        <v>51</v>
      </c>
      <c r="E13" s="28">
        <v>3</v>
      </c>
      <c r="F13" s="29"/>
      <c r="G13" s="30"/>
      <c r="H13" s="31">
        <f t="shared" si="0"/>
        <v>0</v>
      </c>
      <c r="I13" s="31">
        <f t="shared" si="1"/>
        <v>0</v>
      </c>
      <c r="J13" s="31">
        <f t="shared" si="2"/>
        <v>0</v>
      </c>
      <c r="K13" s="32">
        <f t="shared" si="3"/>
        <v>0</v>
      </c>
      <c r="AMJ13"/>
    </row>
    <row r="14" spans="1:1024" s="15" customFormat="1" ht="31.5" outlineLevel="3" x14ac:dyDescent="0.25">
      <c r="A14" s="24"/>
      <c r="B14" s="25" t="s">
        <v>61</v>
      </c>
      <c r="C14" s="44" t="s">
        <v>62</v>
      </c>
      <c r="D14" s="27" t="s">
        <v>17</v>
      </c>
      <c r="E14" s="28">
        <v>2</v>
      </c>
      <c r="F14" s="29"/>
      <c r="G14" s="30"/>
      <c r="H14" s="31">
        <f t="shared" si="0"/>
        <v>0</v>
      </c>
      <c r="I14" s="31">
        <f t="shared" si="1"/>
        <v>0</v>
      </c>
      <c r="J14" s="31">
        <f t="shared" si="2"/>
        <v>0</v>
      </c>
      <c r="K14" s="32">
        <f t="shared" si="3"/>
        <v>0</v>
      </c>
      <c r="AMJ14"/>
    </row>
    <row r="15" spans="1:1024" s="15" customFormat="1" ht="31.5" outlineLevel="3" x14ac:dyDescent="0.25">
      <c r="A15" s="24"/>
      <c r="B15" s="25" t="s">
        <v>63</v>
      </c>
      <c r="C15" s="44" t="s">
        <v>62</v>
      </c>
      <c r="D15" s="27" t="s">
        <v>17</v>
      </c>
      <c r="E15" s="28">
        <v>2</v>
      </c>
      <c r="F15" s="29"/>
      <c r="G15" s="30"/>
      <c r="H15" s="31">
        <f t="shared" si="0"/>
        <v>0</v>
      </c>
      <c r="I15" s="31">
        <f t="shared" si="1"/>
        <v>0</v>
      </c>
      <c r="J15" s="31">
        <f t="shared" si="2"/>
        <v>0</v>
      </c>
      <c r="K15" s="32">
        <f t="shared" si="3"/>
        <v>0</v>
      </c>
      <c r="AMJ15"/>
    </row>
    <row r="16" spans="1:1024" s="15" customFormat="1" ht="31.5" outlineLevel="3" x14ac:dyDescent="0.25">
      <c r="A16" s="24"/>
      <c r="B16" s="25" t="s">
        <v>64</v>
      </c>
      <c r="C16" s="44" t="s">
        <v>62</v>
      </c>
      <c r="D16" s="27" t="s">
        <v>17</v>
      </c>
      <c r="E16" s="28">
        <v>2</v>
      </c>
      <c r="F16" s="29"/>
      <c r="G16" s="30"/>
      <c r="H16" s="31">
        <f t="shared" si="0"/>
        <v>0</v>
      </c>
      <c r="I16" s="31">
        <f t="shared" si="1"/>
        <v>0</v>
      </c>
      <c r="J16" s="31">
        <f t="shared" si="2"/>
        <v>0</v>
      </c>
      <c r="K16" s="32">
        <f t="shared" si="3"/>
        <v>0</v>
      </c>
      <c r="AMJ16"/>
    </row>
    <row r="17" spans="1:1024" s="15" customFormat="1" ht="31.5" outlineLevel="3" x14ac:dyDescent="0.25">
      <c r="A17" s="24"/>
      <c r="B17" s="25" t="s">
        <v>162</v>
      </c>
      <c r="C17" s="44" t="s">
        <v>62</v>
      </c>
      <c r="D17" s="27" t="s">
        <v>17</v>
      </c>
      <c r="E17" s="28">
        <v>4</v>
      </c>
      <c r="F17" s="29"/>
      <c r="G17" s="30"/>
      <c r="H17" s="31">
        <f t="shared" si="0"/>
        <v>0</v>
      </c>
      <c r="I17" s="31">
        <f t="shared" si="1"/>
        <v>0</v>
      </c>
      <c r="J17" s="31">
        <f t="shared" si="2"/>
        <v>0</v>
      </c>
      <c r="K17" s="32">
        <f t="shared" si="3"/>
        <v>0</v>
      </c>
      <c r="AMJ17"/>
    </row>
    <row r="18" spans="1:1024" s="15" customFormat="1" ht="31.5" outlineLevel="3" x14ac:dyDescent="0.25">
      <c r="A18" s="24"/>
      <c r="B18" s="25" t="s">
        <v>69</v>
      </c>
      <c r="C18" s="44" t="s">
        <v>62</v>
      </c>
      <c r="D18" s="27" t="s">
        <v>17</v>
      </c>
      <c r="E18" s="28">
        <v>4</v>
      </c>
      <c r="F18" s="29"/>
      <c r="G18" s="30"/>
      <c r="H18" s="31">
        <f t="shared" si="0"/>
        <v>0</v>
      </c>
      <c r="I18" s="31">
        <f t="shared" si="1"/>
        <v>0</v>
      </c>
      <c r="J18" s="31">
        <f t="shared" si="2"/>
        <v>0</v>
      </c>
      <c r="K18" s="32">
        <f t="shared" si="3"/>
        <v>0</v>
      </c>
      <c r="AMJ18"/>
    </row>
    <row r="19" spans="1:1024" s="15" customFormat="1" ht="31.5" outlineLevel="3" x14ac:dyDescent="0.25">
      <c r="A19" s="24"/>
      <c r="B19" s="25" t="s">
        <v>163</v>
      </c>
      <c r="C19" s="44" t="s">
        <v>62</v>
      </c>
      <c r="D19" s="27" t="s">
        <v>17</v>
      </c>
      <c r="E19" s="28">
        <v>4</v>
      </c>
      <c r="F19" s="29"/>
      <c r="G19" s="30"/>
      <c r="H19" s="31">
        <f t="shared" si="0"/>
        <v>0</v>
      </c>
      <c r="I19" s="31">
        <f t="shared" si="1"/>
        <v>0</v>
      </c>
      <c r="J19" s="31">
        <f t="shared" si="2"/>
        <v>0</v>
      </c>
      <c r="K19" s="32">
        <f t="shared" si="3"/>
        <v>0</v>
      </c>
      <c r="AMJ19"/>
    </row>
    <row r="20" spans="1:1024" s="15" customFormat="1" ht="31.5" outlineLevel="3" x14ac:dyDescent="0.25">
      <c r="A20" s="24"/>
      <c r="B20" s="25" t="s">
        <v>65</v>
      </c>
      <c r="C20" s="44" t="s">
        <v>62</v>
      </c>
      <c r="D20" s="27" t="s">
        <v>17</v>
      </c>
      <c r="E20" s="28">
        <v>2</v>
      </c>
      <c r="F20" s="29"/>
      <c r="G20" s="30"/>
      <c r="H20" s="31">
        <f t="shared" si="0"/>
        <v>0</v>
      </c>
      <c r="I20" s="31">
        <f t="shared" si="1"/>
        <v>0</v>
      </c>
      <c r="J20" s="31">
        <f t="shared" si="2"/>
        <v>0</v>
      </c>
      <c r="K20" s="32">
        <f t="shared" si="3"/>
        <v>0</v>
      </c>
      <c r="AMJ20"/>
    </row>
    <row r="21" spans="1:1024" s="15" customFormat="1" ht="17.25" customHeight="1" outlineLevel="3" x14ac:dyDescent="0.25">
      <c r="A21" s="24"/>
      <c r="B21" s="25" t="s">
        <v>66</v>
      </c>
      <c r="C21" s="44" t="s">
        <v>62</v>
      </c>
      <c r="D21" s="27" t="s">
        <v>17</v>
      </c>
      <c r="E21" s="28">
        <v>24</v>
      </c>
      <c r="F21" s="29"/>
      <c r="G21" s="30"/>
      <c r="H21" s="31">
        <f t="shared" si="0"/>
        <v>0</v>
      </c>
      <c r="I21" s="31">
        <f t="shared" si="1"/>
        <v>0</v>
      </c>
      <c r="J21" s="31">
        <f t="shared" si="2"/>
        <v>0</v>
      </c>
      <c r="K21" s="32">
        <f t="shared" si="3"/>
        <v>0</v>
      </c>
      <c r="AMJ21"/>
    </row>
    <row r="22" spans="1:1024" s="15" customFormat="1" ht="17.25" customHeight="1" outlineLevel="3" x14ac:dyDescent="0.25">
      <c r="A22" s="24"/>
      <c r="B22" s="25" t="s">
        <v>164</v>
      </c>
      <c r="C22" s="44" t="s">
        <v>62</v>
      </c>
      <c r="D22" s="27" t="s">
        <v>17</v>
      </c>
      <c r="E22" s="28">
        <v>18</v>
      </c>
      <c r="F22" s="29"/>
      <c r="G22" s="30"/>
      <c r="H22" s="31">
        <f t="shared" si="0"/>
        <v>0</v>
      </c>
      <c r="I22" s="31">
        <f t="shared" si="1"/>
        <v>0</v>
      </c>
      <c r="J22" s="31">
        <f t="shared" si="2"/>
        <v>0</v>
      </c>
      <c r="K22" s="32">
        <f t="shared" si="3"/>
        <v>0</v>
      </c>
      <c r="AMJ22"/>
    </row>
    <row r="23" spans="1:1024" s="15" customFormat="1" ht="17.25" customHeight="1" outlineLevel="3" x14ac:dyDescent="0.25">
      <c r="A23" s="24"/>
      <c r="B23" s="25" t="s">
        <v>67</v>
      </c>
      <c r="C23" s="44" t="s">
        <v>62</v>
      </c>
      <c r="D23" s="27" t="s">
        <v>17</v>
      </c>
      <c r="E23" s="28">
        <v>1</v>
      </c>
      <c r="F23" s="29"/>
      <c r="G23" s="30"/>
      <c r="H23" s="31">
        <f t="shared" si="0"/>
        <v>0</v>
      </c>
      <c r="I23" s="31">
        <f t="shared" si="1"/>
        <v>0</v>
      </c>
      <c r="J23" s="31">
        <f t="shared" si="2"/>
        <v>0</v>
      </c>
      <c r="K23" s="32">
        <f t="shared" si="3"/>
        <v>0</v>
      </c>
      <c r="AMJ23"/>
    </row>
    <row r="24" spans="1:1024" s="15" customFormat="1" ht="31.5" outlineLevel="3" x14ac:dyDescent="0.25">
      <c r="A24" s="24"/>
      <c r="B24" s="25" t="s">
        <v>68</v>
      </c>
      <c r="C24" s="44" t="s">
        <v>62</v>
      </c>
      <c r="D24" s="27" t="s">
        <v>17</v>
      </c>
      <c r="E24" s="28">
        <v>24</v>
      </c>
      <c r="F24" s="29"/>
      <c r="G24" s="30"/>
      <c r="H24" s="31">
        <f t="shared" si="0"/>
        <v>0</v>
      </c>
      <c r="I24" s="31">
        <f t="shared" si="1"/>
        <v>0</v>
      </c>
      <c r="J24" s="31">
        <f t="shared" si="2"/>
        <v>0</v>
      </c>
      <c r="K24" s="32">
        <f t="shared" si="3"/>
        <v>0</v>
      </c>
      <c r="AMJ24"/>
    </row>
    <row r="25" spans="1:1024" s="15" customFormat="1" ht="31.5" outlineLevel="3" x14ac:dyDescent="0.25">
      <c r="A25" s="24"/>
      <c r="B25" s="25" t="s">
        <v>165</v>
      </c>
      <c r="C25" s="44" t="s">
        <v>62</v>
      </c>
      <c r="D25" s="27" t="s">
        <v>17</v>
      </c>
      <c r="E25" s="28">
        <v>18</v>
      </c>
      <c r="F25" s="29"/>
      <c r="G25" s="30"/>
      <c r="H25" s="31">
        <f t="shared" si="0"/>
        <v>0</v>
      </c>
      <c r="I25" s="31">
        <f t="shared" si="1"/>
        <v>0</v>
      </c>
      <c r="J25" s="31">
        <f t="shared" si="2"/>
        <v>0</v>
      </c>
      <c r="K25" s="32">
        <f t="shared" si="3"/>
        <v>0</v>
      </c>
      <c r="AMJ25"/>
    </row>
    <row r="26" spans="1:1024" s="15" customFormat="1" outlineLevel="3" x14ac:dyDescent="0.25">
      <c r="A26" s="24"/>
      <c r="B26" s="25" t="s">
        <v>70</v>
      </c>
      <c r="C26" s="44" t="s">
        <v>62</v>
      </c>
      <c r="D26" s="27" t="s">
        <v>17</v>
      </c>
      <c r="E26" s="28">
        <v>1</v>
      </c>
      <c r="F26" s="29"/>
      <c r="G26" s="30"/>
      <c r="H26" s="31">
        <f t="shared" si="0"/>
        <v>0</v>
      </c>
      <c r="I26" s="31">
        <f t="shared" si="1"/>
        <v>0</v>
      </c>
      <c r="J26" s="31">
        <f t="shared" si="2"/>
        <v>0</v>
      </c>
      <c r="K26" s="32">
        <f t="shared" si="3"/>
        <v>0</v>
      </c>
      <c r="AMJ26"/>
    </row>
    <row r="27" spans="1:1024" s="15" customFormat="1" outlineLevel="3" x14ac:dyDescent="0.25">
      <c r="A27" s="24"/>
      <c r="B27" s="25" t="s">
        <v>71</v>
      </c>
      <c r="C27" s="44" t="s">
        <v>62</v>
      </c>
      <c r="D27" s="27" t="s">
        <v>17</v>
      </c>
      <c r="E27" s="28">
        <v>4</v>
      </c>
      <c r="F27" s="29"/>
      <c r="G27" s="30"/>
      <c r="H27" s="31">
        <f t="shared" si="0"/>
        <v>0</v>
      </c>
      <c r="I27" s="31">
        <f t="shared" si="1"/>
        <v>0</v>
      </c>
      <c r="J27" s="31">
        <f t="shared" si="2"/>
        <v>0</v>
      </c>
      <c r="K27" s="32">
        <f t="shared" si="3"/>
        <v>0</v>
      </c>
      <c r="AMJ27"/>
    </row>
    <row r="28" spans="1:1024" s="15" customFormat="1" outlineLevel="3" x14ac:dyDescent="0.25">
      <c r="A28" s="24"/>
      <c r="B28" s="25" t="s">
        <v>166</v>
      </c>
      <c r="C28" s="44" t="s">
        <v>62</v>
      </c>
      <c r="D28" s="27" t="s">
        <v>17</v>
      </c>
      <c r="E28" s="28">
        <v>4</v>
      </c>
      <c r="F28" s="29"/>
      <c r="G28" s="30"/>
      <c r="H28" s="31">
        <f t="shared" si="0"/>
        <v>0</v>
      </c>
      <c r="I28" s="31">
        <f t="shared" si="1"/>
        <v>0</v>
      </c>
      <c r="J28" s="31">
        <f t="shared" si="2"/>
        <v>0</v>
      </c>
      <c r="K28" s="32">
        <f t="shared" si="3"/>
        <v>0</v>
      </c>
      <c r="AMJ28"/>
    </row>
    <row r="29" spans="1:1024" s="15" customFormat="1" ht="31.5" outlineLevel="3" x14ac:dyDescent="0.25">
      <c r="A29" s="24"/>
      <c r="B29" s="25" t="s">
        <v>72</v>
      </c>
      <c r="C29" s="44"/>
      <c r="D29" s="27" t="s">
        <v>17</v>
      </c>
      <c r="E29" s="28">
        <v>1</v>
      </c>
      <c r="F29" s="29"/>
      <c r="G29" s="30"/>
      <c r="H29" s="31">
        <f t="shared" si="0"/>
        <v>0</v>
      </c>
      <c r="I29" s="31">
        <f t="shared" si="1"/>
        <v>0</v>
      </c>
      <c r="J29" s="31">
        <f t="shared" si="2"/>
        <v>0</v>
      </c>
      <c r="K29" s="32">
        <f t="shared" si="3"/>
        <v>0</v>
      </c>
      <c r="AMJ29"/>
    </row>
    <row r="30" spans="1:1024" s="15" customFormat="1" outlineLevel="3" x14ac:dyDescent="0.25">
      <c r="A30" s="24"/>
      <c r="B30" s="25" t="s">
        <v>73</v>
      </c>
      <c r="C30" s="44"/>
      <c r="D30" s="27" t="s">
        <v>17</v>
      </c>
      <c r="E30" s="28">
        <v>1</v>
      </c>
      <c r="F30" s="29"/>
      <c r="G30" s="30"/>
      <c r="H30" s="31">
        <f t="shared" si="0"/>
        <v>0</v>
      </c>
      <c r="I30" s="31">
        <f t="shared" si="1"/>
        <v>0</v>
      </c>
      <c r="J30" s="31">
        <f t="shared" si="2"/>
        <v>0</v>
      </c>
      <c r="K30" s="32">
        <f t="shared" si="3"/>
        <v>0</v>
      </c>
      <c r="AMJ30"/>
    </row>
    <row r="31" spans="1:1024" s="15" customFormat="1" outlineLevel="3" x14ac:dyDescent="0.25">
      <c r="A31" s="24"/>
      <c r="B31" s="25" t="s">
        <v>74</v>
      </c>
      <c r="C31" s="59"/>
      <c r="D31" s="27" t="s">
        <v>51</v>
      </c>
      <c r="E31" s="28">
        <f>120+80</f>
        <v>200</v>
      </c>
      <c r="F31" s="29"/>
      <c r="G31" s="30"/>
      <c r="H31" s="31">
        <f t="shared" si="0"/>
        <v>0</v>
      </c>
      <c r="I31" s="31">
        <f t="shared" si="1"/>
        <v>0</v>
      </c>
      <c r="J31" s="31">
        <f t="shared" si="2"/>
        <v>0</v>
      </c>
      <c r="K31" s="32">
        <f t="shared" si="3"/>
        <v>0</v>
      </c>
      <c r="AMJ31"/>
    </row>
    <row r="32" spans="1:1024" s="15" customFormat="1" outlineLevel="3" x14ac:dyDescent="0.25">
      <c r="A32" s="24"/>
      <c r="B32" s="25" t="s">
        <v>75</v>
      </c>
      <c r="C32" s="59"/>
      <c r="D32" s="27" t="s">
        <v>17</v>
      </c>
      <c r="E32" s="28">
        <v>12</v>
      </c>
      <c r="F32" s="29"/>
      <c r="G32" s="30"/>
      <c r="H32" s="31">
        <f t="shared" si="0"/>
        <v>0</v>
      </c>
      <c r="I32" s="31">
        <f t="shared" si="1"/>
        <v>0</v>
      </c>
      <c r="J32" s="31">
        <f t="shared" si="2"/>
        <v>0</v>
      </c>
      <c r="K32" s="32">
        <f t="shared" si="3"/>
        <v>0</v>
      </c>
      <c r="AMJ32"/>
    </row>
    <row r="33" spans="1:1024" s="15" customFormat="1" ht="47.25" outlineLevel="3" x14ac:dyDescent="0.25">
      <c r="A33" s="24"/>
      <c r="B33" s="25" t="s">
        <v>76</v>
      </c>
      <c r="C33" s="59" t="s">
        <v>77</v>
      </c>
      <c r="D33" s="27" t="s">
        <v>17</v>
      </c>
      <c r="E33" s="28">
        <v>4</v>
      </c>
      <c r="F33" s="29"/>
      <c r="G33" s="30"/>
      <c r="H33" s="31">
        <f t="shared" si="0"/>
        <v>0</v>
      </c>
      <c r="I33" s="31">
        <f t="shared" si="1"/>
        <v>0</v>
      </c>
      <c r="J33" s="31">
        <f t="shared" si="2"/>
        <v>0</v>
      </c>
      <c r="K33" s="32">
        <f t="shared" si="3"/>
        <v>0</v>
      </c>
      <c r="AMJ33"/>
    </row>
    <row r="34" spans="1:1024" s="15" customFormat="1" ht="47.25" outlineLevel="3" x14ac:dyDescent="0.25">
      <c r="A34" s="24"/>
      <c r="B34" s="25" t="s">
        <v>167</v>
      </c>
      <c r="C34" s="59" t="s">
        <v>77</v>
      </c>
      <c r="D34" s="27" t="s">
        <v>51</v>
      </c>
      <c r="E34" s="28">
        <v>22</v>
      </c>
      <c r="F34" s="29"/>
      <c r="G34" s="30"/>
      <c r="H34" s="31">
        <f t="shared" si="0"/>
        <v>0</v>
      </c>
      <c r="I34" s="31">
        <f t="shared" si="1"/>
        <v>0</v>
      </c>
      <c r="J34" s="31">
        <f t="shared" si="2"/>
        <v>0</v>
      </c>
      <c r="K34" s="32">
        <f t="shared" si="3"/>
        <v>0</v>
      </c>
      <c r="AMJ34"/>
    </row>
    <row r="35" spans="1:1024" s="15" customFormat="1" outlineLevel="3" x14ac:dyDescent="0.25">
      <c r="A35" s="24"/>
      <c r="B35" s="25" t="s">
        <v>78</v>
      </c>
      <c r="C35" s="59"/>
      <c r="D35" s="27" t="s">
        <v>79</v>
      </c>
      <c r="E35" s="28">
        <f>183+183</f>
        <v>366</v>
      </c>
      <c r="F35" s="29"/>
      <c r="G35" s="30"/>
      <c r="H35" s="31">
        <f t="shared" si="0"/>
        <v>0</v>
      </c>
      <c r="I35" s="31">
        <f t="shared" si="1"/>
        <v>0</v>
      </c>
      <c r="J35" s="31">
        <f t="shared" si="2"/>
        <v>0</v>
      </c>
      <c r="K35" s="32">
        <f t="shared" si="3"/>
        <v>0</v>
      </c>
      <c r="AMJ35"/>
    </row>
    <row r="36" spans="1:1024" s="15" customFormat="1" outlineLevel="3" x14ac:dyDescent="0.25">
      <c r="A36" s="24"/>
      <c r="B36" s="25" t="s">
        <v>80</v>
      </c>
      <c r="C36" s="59"/>
      <c r="D36" s="27" t="s">
        <v>79</v>
      </c>
      <c r="E36" s="28">
        <v>22</v>
      </c>
      <c r="F36" s="29"/>
      <c r="G36" s="30"/>
      <c r="H36" s="31">
        <f t="shared" si="0"/>
        <v>0</v>
      </c>
      <c r="I36" s="31">
        <f t="shared" si="1"/>
        <v>0</v>
      </c>
      <c r="J36" s="31">
        <f t="shared" si="2"/>
        <v>0</v>
      </c>
      <c r="K36" s="32">
        <f t="shared" si="3"/>
        <v>0</v>
      </c>
      <c r="AMJ36"/>
    </row>
    <row r="37" spans="1:1024" s="15" customFormat="1" outlineLevel="3" x14ac:dyDescent="0.25">
      <c r="A37" s="24"/>
      <c r="B37" s="25" t="s">
        <v>81</v>
      </c>
      <c r="C37" s="59"/>
      <c r="D37" s="27" t="s">
        <v>55</v>
      </c>
      <c r="E37" s="28">
        <f>12*1.5+10*1.5</f>
        <v>33</v>
      </c>
      <c r="F37" s="29"/>
      <c r="G37" s="30"/>
      <c r="H37" s="31">
        <f t="shared" si="0"/>
        <v>0</v>
      </c>
      <c r="I37" s="31">
        <f t="shared" si="1"/>
        <v>0</v>
      </c>
      <c r="J37" s="31">
        <f t="shared" si="2"/>
        <v>0</v>
      </c>
      <c r="K37" s="32">
        <f t="shared" si="3"/>
        <v>0</v>
      </c>
      <c r="AMJ37"/>
    </row>
    <row r="38" spans="1:1024" s="15" customFormat="1" outlineLevel="3" x14ac:dyDescent="0.25">
      <c r="A38" s="24"/>
      <c r="B38" s="25" t="s">
        <v>82</v>
      </c>
      <c r="C38" s="59"/>
      <c r="D38" s="27" t="s">
        <v>55</v>
      </c>
      <c r="E38" s="28">
        <f>39*1.5+23*1.5</f>
        <v>93</v>
      </c>
      <c r="F38" s="29"/>
      <c r="G38" s="30"/>
      <c r="H38" s="31">
        <f t="shared" si="0"/>
        <v>0</v>
      </c>
      <c r="I38" s="31">
        <f t="shared" si="1"/>
        <v>0</v>
      </c>
      <c r="J38" s="31">
        <f t="shared" si="2"/>
        <v>0</v>
      </c>
      <c r="K38" s="32">
        <f t="shared" si="3"/>
        <v>0</v>
      </c>
      <c r="AMJ38"/>
    </row>
    <row r="39" spans="1:1024" s="15" customFormat="1" ht="32.25" outlineLevel="3" thickBot="1" x14ac:dyDescent="0.3">
      <c r="A39" s="24"/>
      <c r="B39" s="25" t="s">
        <v>83</v>
      </c>
      <c r="C39" s="59"/>
      <c r="D39" s="27" t="s">
        <v>79</v>
      </c>
      <c r="E39" s="28">
        <f>133+135</f>
        <v>268</v>
      </c>
      <c r="F39" s="29"/>
      <c r="G39" s="30"/>
      <c r="H39" s="31">
        <f t="shared" si="0"/>
        <v>0</v>
      </c>
      <c r="I39" s="31">
        <f t="shared" si="1"/>
        <v>0</v>
      </c>
      <c r="J39" s="31">
        <f t="shared" si="2"/>
        <v>0</v>
      </c>
      <c r="K39" s="32">
        <f t="shared" si="3"/>
        <v>0</v>
      </c>
      <c r="AMJ39"/>
    </row>
    <row r="40" spans="1:1024" s="15" customFormat="1" ht="18.75" customHeight="1" outlineLevel="3" thickBot="1" x14ac:dyDescent="0.3">
      <c r="A40" s="70" t="s">
        <v>84</v>
      </c>
      <c r="B40" s="71"/>
      <c r="C40" s="71"/>
      <c r="D40" s="71"/>
      <c r="E40" s="71"/>
      <c r="F40" s="83"/>
      <c r="G40" s="84"/>
      <c r="H40" s="85"/>
      <c r="I40" s="85"/>
      <c r="J40" s="85"/>
      <c r="K40" s="86"/>
      <c r="AMJ40"/>
    </row>
    <row r="41" spans="1:1024" s="15" customFormat="1" outlineLevel="3" x14ac:dyDescent="0.25">
      <c r="A41" s="24"/>
      <c r="B41" s="25" t="s">
        <v>85</v>
      </c>
      <c r="C41" s="44"/>
      <c r="D41" s="27" t="s">
        <v>17</v>
      </c>
      <c r="E41" s="28">
        <v>2</v>
      </c>
      <c r="F41" s="29"/>
      <c r="G41" s="30"/>
      <c r="H41" s="31">
        <f t="shared" ref="H13:H94" si="4">F41+G41</f>
        <v>0</v>
      </c>
      <c r="I41" s="31">
        <f t="shared" ref="I13:I94" si="5">F41*E41</f>
        <v>0</v>
      </c>
      <c r="J41" s="31">
        <f t="shared" ref="J13:J94" si="6">E41*G41</f>
        <v>0</v>
      </c>
      <c r="K41" s="32">
        <f t="shared" ref="K13:K94" si="7">I41+J41</f>
        <v>0</v>
      </c>
      <c r="AMJ41"/>
    </row>
    <row r="42" spans="1:1024" s="15" customFormat="1" outlineLevel="3" x14ac:dyDescent="0.25">
      <c r="A42" s="24"/>
      <c r="B42" s="25" t="s">
        <v>86</v>
      </c>
      <c r="C42" s="44"/>
      <c r="D42" s="27" t="s">
        <v>17</v>
      </c>
      <c r="E42" s="28">
        <v>2</v>
      </c>
      <c r="F42" s="29"/>
      <c r="G42" s="30"/>
      <c r="H42" s="31">
        <f t="shared" si="4"/>
        <v>0</v>
      </c>
      <c r="I42" s="31">
        <f t="shared" si="5"/>
        <v>0</v>
      </c>
      <c r="J42" s="31">
        <f t="shared" si="6"/>
        <v>0</v>
      </c>
      <c r="K42" s="32">
        <f t="shared" si="7"/>
        <v>0</v>
      </c>
      <c r="AMJ42"/>
    </row>
    <row r="43" spans="1:1024" s="15" customFormat="1" outlineLevel="3" x14ac:dyDescent="0.25">
      <c r="A43" s="24"/>
      <c r="B43" s="25" t="s">
        <v>87</v>
      </c>
      <c r="C43" s="44"/>
      <c r="D43" s="27" t="s">
        <v>88</v>
      </c>
      <c r="E43" s="28">
        <v>8</v>
      </c>
      <c r="F43" s="29"/>
      <c r="G43" s="30"/>
      <c r="H43" s="31">
        <f t="shared" si="4"/>
        <v>0</v>
      </c>
      <c r="I43" s="31">
        <f t="shared" si="5"/>
        <v>0</v>
      </c>
      <c r="J43" s="31">
        <f t="shared" si="6"/>
        <v>0</v>
      </c>
      <c r="K43" s="32">
        <f t="shared" si="7"/>
        <v>0</v>
      </c>
      <c r="AMJ43"/>
    </row>
    <row r="44" spans="1:1024" s="15" customFormat="1" outlineLevel="3" x14ac:dyDescent="0.25">
      <c r="A44" s="24"/>
      <c r="B44" s="25" t="s">
        <v>89</v>
      </c>
      <c r="C44" s="44"/>
      <c r="D44" s="27" t="s">
        <v>88</v>
      </c>
      <c r="E44" s="28">
        <v>2</v>
      </c>
      <c r="F44" s="29"/>
      <c r="G44" s="30"/>
      <c r="H44" s="31">
        <f t="shared" si="4"/>
        <v>0</v>
      </c>
      <c r="I44" s="31">
        <f t="shared" si="5"/>
        <v>0</v>
      </c>
      <c r="J44" s="31">
        <f t="shared" si="6"/>
        <v>0</v>
      </c>
      <c r="K44" s="32">
        <f t="shared" si="7"/>
        <v>0</v>
      </c>
      <c r="AMJ44"/>
    </row>
    <row r="45" spans="1:1024" s="15" customFormat="1" outlineLevel="3" x14ac:dyDescent="0.25">
      <c r="A45" s="24"/>
      <c r="B45" s="25" t="s">
        <v>90</v>
      </c>
      <c r="C45" s="44"/>
      <c r="D45" s="27" t="s">
        <v>17</v>
      </c>
      <c r="E45" s="28">
        <v>8</v>
      </c>
      <c r="F45" s="29"/>
      <c r="G45" s="30"/>
      <c r="H45" s="31">
        <f t="shared" si="4"/>
        <v>0</v>
      </c>
      <c r="I45" s="31">
        <f t="shared" si="5"/>
        <v>0</v>
      </c>
      <c r="J45" s="31">
        <f t="shared" si="6"/>
        <v>0</v>
      </c>
      <c r="K45" s="32">
        <f t="shared" si="7"/>
        <v>0</v>
      </c>
      <c r="AMJ45"/>
    </row>
    <row r="46" spans="1:1024" s="15" customFormat="1" ht="16.5" outlineLevel="3" thickBot="1" x14ac:dyDescent="0.3">
      <c r="A46" s="24"/>
      <c r="B46" s="25" t="s">
        <v>91</v>
      </c>
      <c r="C46" s="44"/>
      <c r="D46" s="27" t="s">
        <v>17</v>
      </c>
      <c r="E46" s="28">
        <v>2</v>
      </c>
      <c r="F46" s="29"/>
      <c r="G46" s="30"/>
      <c r="H46" s="31">
        <f t="shared" si="4"/>
        <v>0</v>
      </c>
      <c r="I46" s="31">
        <f t="shared" si="5"/>
        <v>0</v>
      </c>
      <c r="J46" s="31">
        <f t="shared" si="6"/>
        <v>0</v>
      </c>
      <c r="K46" s="32">
        <f t="shared" si="7"/>
        <v>0</v>
      </c>
      <c r="AMJ46"/>
    </row>
    <row r="47" spans="1:1024" s="15" customFormat="1" ht="16.5" outlineLevel="3" thickBot="1" x14ac:dyDescent="0.3">
      <c r="A47" s="70" t="s">
        <v>92</v>
      </c>
      <c r="B47" s="71"/>
      <c r="C47" s="71"/>
      <c r="D47" s="71"/>
      <c r="E47" s="71"/>
      <c r="F47" s="83"/>
      <c r="G47" s="84"/>
      <c r="H47" s="85"/>
      <c r="I47" s="85"/>
      <c r="J47" s="85"/>
      <c r="K47" s="86"/>
      <c r="AMJ47"/>
    </row>
    <row r="48" spans="1:1024" s="15" customFormat="1" outlineLevel="3" x14ac:dyDescent="0.25">
      <c r="A48" s="24"/>
      <c r="B48" s="25" t="s">
        <v>93</v>
      </c>
      <c r="C48" s="59" t="s">
        <v>77</v>
      </c>
      <c r="D48" s="27" t="s">
        <v>51</v>
      </c>
      <c r="E48" s="28">
        <v>2</v>
      </c>
      <c r="F48" s="29"/>
      <c r="G48" s="30"/>
      <c r="H48" s="31">
        <f t="shared" si="4"/>
        <v>0</v>
      </c>
      <c r="I48" s="31">
        <f t="shared" si="5"/>
        <v>0</v>
      </c>
      <c r="J48" s="31">
        <f t="shared" si="6"/>
        <v>0</v>
      </c>
      <c r="K48" s="32">
        <f t="shared" si="7"/>
        <v>0</v>
      </c>
      <c r="AMJ48"/>
    </row>
    <row r="49" spans="1:1024" s="15" customFormat="1" outlineLevel="3" x14ac:dyDescent="0.25">
      <c r="A49" s="24"/>
      <c r="B49" s="25" t="s">
        <v>94</v>
      </c>
      <c r="C49" s="59" t="s">
        <v>77</v>
      </c>
      <c r="D49" s="27" t="s">
        <v>51</v>
      </c>
      <c r="E49" s="20">
        <v>1.5</v>
      </c>
      <c r="F49" s="29"/>
      <c r="G49" s="30"/>
      <c r="H49" s="31">
        <f t="shared" si="4"/>
        <v>0</v>
      </c>
      <c r="I49" s="31">
        <f t="shared" si="5"/>
        <v>0</v>
      </c>
      <c r="J49" s="31">
        <f t="shared" si="6"/>
        <v>0</v>
      </c>
      <c r="K49" s="32">
        <f t="shared" si="7"/>
        <v>0</v>
      </c>
      <c r="AMJ49"/>
    </row>
    <row r="50" spans="1:1024" s="15" customFormat="1" outlineLevel="3" x14ac:dyDescent="0.25">
      <c r="A50" s="24"/>
      <c r="B50" s="25" t="s">
        <v>118</v>
      </c>
      <c r="C50" s="59" t="s">
        <v>77</v>
      </c>
      <c r="D50" s="27" t="s">
        <v>51</v>
      </c>
      <c r="E50" s="20">
        <v>2</v>
      </c>
      <c r="F50" s="29"/>
      <c r="G50" s="30"/>
      <c r="H50" s="31">
        <f t="shared" si="4"/>
        <v>0</v>
      </c>
      <c r="I50" s="31">
        <f t="shared" si="5"/>
        <v>0</v>
      </c>
      <c r="J50" s="31">
        <f t="shared" si="6"/>
        <v>0</v>
      </c>
      <c r="K50" s="32">
        <f t="shared" si="7"/>
        <v>0</v>
      </c>
      <c r="AMJ50"/>
    </row>
    <row r="51" spans="1:1024" s="15" customFormat="1" outlineLevel="3" x14ac:dyDescent="0.25">
      <c r="A51" s="24"/>
      <c r="B51" s="25" t="s">
        <v>119</v>
      </c>
      <c r="C51" s="59" t="s">
        <v>77</v>
      </c>
      <c r="D51" s="27" t="s">
        <v>51</v>
      </c>
      <c r="E51" s="20">
        <v>3</v>
      </c>
      <c r="F51" s="29"/>
      <c r="G51" s="30"/>
      <c r="H51" s="31">
        <f t="shared" si="4"/>
        <v>0</v>
      </c>
      <c r="I51" s="31">
        <f t="shared" si="5"/>
        <v>0</v>
      </c>
      <c r="J51" s="31">
        <f t="shared" si="6"/>
        <v>0</v>
      </c>
      <c r="K51" s="32">
        <f t="shared" si="7"/>
        <v>0</v>
      </c>
      <c r="AMJ51"/>
    </row>
    <row r="52" spans="1:1024" s="15" customFormat="1" outlineLevel="3" x14ac:dyDescent="0.25">
      <c r="A52" s="24"/>
      <c r="B52" s="25" t="s">
        <v>120</v>
      </c>
      <c r="C52" s="59" t="s">
        <v>121</v>
      </c>
      <c r="D52" s="27" t="s">
        <v>51</v>
      </c>
      <c r="E52" s="20">
        <v>2</v>
      </c>
      <c r="F52" s="29"/>
      <c r="G52" s="30"/>
      <c r="H52" s="31">
        <f t="shared" si="4"/>
        <v>0</v>
      </c>
      <c r="I52" s="31">
        <f t="shared" si="5"/>
        <v>0</v>
      </c>
      <c r="J52" s="31">
        <f t="shared" si="6"/>
        <v>0</v>
      </c>
      <c r="K52" s="32">
        <f t="shared" si="7"/>
        <v>0</v>
      </c>
      <c r="AMJ52"/>
    </row>
    <row r="53" spans="1:1024" s="15" customFormat="1" ht="47.25" outlineLevel="3" x14ac:dyDescent="0.25">
      <c r="A53" s="24"/>
      <c r="B53" s="25" t="s">
        <v>168</v>
      </c>
      <c r="C53" s="59" t="s">
        <v>77</v>
      </c>
      <c r="D53" s="27" t="s">
        <v>51</v>
      </c>
      <c r="E53" s="20">
        <v>3</v>
      </c>
      <c r="F53" s="29"/>
      <c r="G53" s="30"/>
      <c r="H53" s="31">
        <f t="shared" si="4"/>
        <v>0</v>
      </c>
      <c r="I53" s="31">
        <f t="shared" si="5"/>
        <v>0</v>
      </c>
      <c r="J53" s="31">
        <f t="shared" si="6"/>
        <v>0</v>
      </c>
      <c r="K53" s="32">
        <f t="shared" si="7"/>
        <v>0</v>
      </c>
      <c r="AMJ53"/>
    </row>
    <row r="54" spans="1:1024" s="15" customFormat="1" ht="47.25" outlineLevel="3" x14ac:dyDescent="0.25">
      <c r="A54" s="24"/>
      <c r="B54" s="25" t="s">
        <v>169</v>
      </c>
      <c r="C54" s="59" t="s">
        <v>77</v>
      </c>
      <c r="D54" s="27" t="s">
        <v>51</v>
      </c>
      <c r="E54" s="20">
        <v>3</v>
      </c>
      <c r="F54" s="29"/>
      <c r="G54" s="30"/>
      <c r="H54" s="31">
        <f t="shared" si="4"/>
        <v>0</v>
      </c>
      <c r="I54" s="31">
        <f t="shared" si="5"/>
        <v>0</v>
      </c>
      <c r="J54" s="31">
        <f t="shared" si="6"/>
        <v>0</v>
      </c>
      <c r="K54" s="32">
        <f t="shared" si="7"/>
        <v>0</v>
      </c>
      <c r="AMJ54"/>
    </row>
    <row r="55" spans="1:1024" s="15" customFormat="1" outlineLevel="3" x14ac:dyDescent="0.25">
      <c r="A55" s="24"/>
      <c r="B55" s="25" t="s">
        <v>95</v>
      </c>
      <c r="C55" s="59"/>
      <c r="D55" s="27" t="s">
        <v>17</v>
      </c>
      <c r="E55" s="20">
        <v>2</v>
      </c>
      <c r="F55" s="29"/>
      <c r="G55" s="30"/>
      <c r="H55" s="31">
        <f t="shared" si="4"/>
        <v>0</v>
      </c>
      <c r="I55" s="31">
        <f t="shared" si="5"/>
        <v>0</v>
      </c>
      <c r="J55" s="31">
        <f t="shared" si="6"/>
        <v>0</v>
      </c>
      <c r="K55" s="32">
        <f t="shared" si="7"/>
        <v>0</v>
      </c>
      <c r="AMJ55"/>
    </row>
    <row r="56" spans="1:1024" s="15" customFormat="1" outlineLevel="3" x14ac:dyDescent="0.25">
      <c r="A56" s="24"/>
      <c r="B56" s="25" t="s">
        <v>170</v>
      </c>
      <c r="C56" s="59"/>
      <c r="D56" s="27" t="s">
        <v>17</v>
      </c>
      <c r="E56" s="20">
        <v>2</v>
      </c>
      <c r="F56" s="29"/>
      <c r="G56" s="30"/>
      <c r="H56" s="31">
        <f t="shared" si="4"/>
        <v>0</v>
      </c>
      <c r="I56" s="31">
        <f t="shared" si="5"/>
        <v>0</v>
      </c>
      <c r="J56" s="31">
        <f t="shared" si="6"/>
        <v>0</v>
      </c>
      <c r="K56" s="32">
        <f t="shared" si="7"/>
        <v>0</v>
      </c>
      <c r="AMJ56"/>
    </row>
    <row r="57" spans="1:1024" s="15" customFormat="1" outlineLevel="3" x14ac:dyDescent="0.25">
      <c r="A57" s="24"/>
      <c r="B57" s="25" t="s">
        <v>96</v>
      </c>
      <c r="C57" s="59" t="s">
        <v>97</v>
      </c>
      <c r="D57" s="27" t="s">
        <v>17</v>
      </c>
      <c r="E57" s="20">
        <v>2</v>
      </c>
      <c r="F57" s="29"/>
      <c r="G57" s="30"/>
      <c r="H57" s="31">
        <f t="shared" si="4"/>
        <v>0</v>
      </c>
      <c r="I57" s="31">
        <f t="shared" si="5"/>
        <v>0</v>
      </c>
      <c r="J57" s="31">
        <f t="shared" si="6"/>
        <v>0</v>
      </c>
      <c r="K57" s="32">
        <f t="shared" si="7"/>
        <v>0</v>
      </c>
      <c r="AMJ57"/>
    </row>
    <row r="58" spans="1:1024" s="15" customFormat="1" outlineLevel="3" x14ac:dyDescent="0.25">
      <c r="A58" s="24"/>
      <c r="B58" s="25" t="s">
        <v>98</v>
      </c>
      <c r="C58" s="59" t="s">
        <v>99</v>
      </c>
      <c r="D58" s="27" t="s">
        <v>17</v>
      </c>
      <c r="E58" s="20">
        <v>2</v>
      </c>
      <c r="F58" s="29"/>
      <c r="G58" s="30"/>
      <c r="H58" s="31">
        <f t="shared" si="4"/>
        <v>0</v>
      </c>
      <c r="I58" s="31">
        <f t="shared" si="5"/>
        <v>0</v>
      </c>
      <c r="J58" s="31">
        <f t="shared" si="6"/>
        <v>0</v>
      </c>
      <c r="K58" s="32">
        <f t="shared" si="7"/>
        <v>0</v>
      </c>
      <c r="AMJ58"/>
    </row>
    <row r="59" spans="1:1024" s="15" customFormat="1" ht="31.5" outlineLevel="3" x14ac:dyDescent="0.25">
      <c r="A59" s="24"/>
      <c r="B59" s="25" t="s">
        <v>125</v>
      </c>
      <c r="C59" s="59" t="s">
        <v>99</v>
      </c>
      <c r="D59" s="27" t="s">
        <v>17</v>
      </c>
      <c r="E59" s="20">
        <v>2</v>
      </c>
      <c r="F59" s="29"/>
      <c r="G59" s="30"/>
      <c r="H59" s="31">
        <f t="shared" si="4"/>
        <v>0</v>
      </c>
      <c r="I59" s="31">
        <f t="shared" si="5"/>
        <v>0</v>
      </c>
      <c r="J59" s="31">
        <f t="shared" si="6"/>
        <v>0</v>
      </c>
      <c r="K59" s="32">
        <f t="shared" si="7"/>
        <v>0</v>
      </c>
      <c r="AMJ59"/>
    </row>
    <row r="60" spans="1:1024" s="15" customFormat="1" ht="31.5" outlineLevel="3" x14ac:dyDescent="0.25">
      <c r="A60" s="24"/>
      <c r="B60" s="25" t="s">
        <v>126</v>
      </c>
      <c r="C60" s="59" t="s">
        <v>99</v>
      </c>
      <c r="D60" s="27" t="s">
        <v>17</v>
      </c>
      <c r="E60" s="20">
        <v>1</v>
      </c>
      <c r="F60" s="29"/>
      <c r="G60" s="30"/>
      <c r="H60" s="31">
        <f t="shared" si="4"/>
        <v>0</v>
      </c>
      <c r="I60" s="31">
        <f t="shared" si="5"/>
        <v>0</v>
      </c>
      <c r="J60" s="31">
        <f t="shared" si="6"/>
        <v>0</v>
      </c>
      <c r="K60" s="32">
        <f t="shared" si="7"/>
        <v>0</v>
      </c>
      <c r="AMJ60"/>
    </row>
    <row r="61" spans="1:1024" s="15" customFormat="1" ht="31.5" outlineLevel="3" x14ac:dyDescent="0.25">
      <c r="A61" s="24"/>
      <c r="B61" s="25" t="s">
        <v>100</v>
      </c>
      <c r="C61" s="59" t="s">
        <v>101</v>
      </c>
      <c r="D61" s="27" t="s">
        <v>17</v>
      </c>
      <c r="E61" s="20">
        <v>2</v>
      </c>
      <c r="F61" s="29"/>
      <c r="G61" s="30"/>
      <c r="H61" s="31">
        <f t="shared" si="4"/>
        <v>0</v>
      </c>
      <c r="I61" s="31">
        <f t="shared" si="5"/>
        <v>0</v>
      </c>
      <c r="J61" s="31">
        <f t="shared" si="6"/>
        <v>0</v>
      </c>
      <c r="K61" s="32">
        <f t="shared" si="7"/>
        <v>0</v>
      </c>
      <c r="AMJ61"/>
    </row>
    <row r="62" spans="1:1024" s="15" customFormat="1" ht="31.5" outlineLevel="3" x14ac:dyDescent="0.25">
      <c r="A62" s="24"/>
      <c r="B62" s="25" t="s">
        <v>171</v>
      </c>
      <c r="C62" s="59" t="s">
        <v>172</v>
      </c>
      <c r="D62" s="27" t="s">
        <v>17</v>
      </c>
      <c r="E62" s="20">
        <v>2</v>
      </c>
      <c r="F62" s="29"/>
      <c r="G62" s="30"/>
      <c r="H62" s="31">
        <f t="shared" si="4"/>
        <v>0</v>
      </c>
      <c r="I62" s="31">
        <f t="shared" si="5"/>
        <v>0</v>
      </c>
      <c r="J62" s="31">
        <f t="shared" si="6"/>
        <v>0</v>
      </c>
      <c r="K62" s="32">
        <f t="shared" si="7"/>
        <v>0</v>
      </c>
      <c r="AMJ62"/>
    </row>
    <row r="63" spans="1:1024" s="15" customFormat="1" ht="31.5" outlineLevel="3" x14ac:dyDescent="0.25">
      <c r="A63" s="24"/>
      <c r="B63" s="25" t="s">
        <v>131</v>
      </c>
      <c r="C63" s="59" t="s">
        <v>132</v>
      </c>
      <c r="D63" s="27" t="s">
        <v>17</v>
      </c>
      <c r="E63" s="20">
        <v>2</v>
      </c>
      <c r="F63" s="29"/>
      <c r="G63" s="30"/>
      <c r="H63" s="31">
        <f t="shared" si="4"/>
        <v>0</v>
      </c>
      <c r="I63" s="31">
        <f t="shared" si="5"/>
        <v>0</v>
      </c>
      <c r="J63" s="31">
        <f t="shared" si="6"/>
        <v>0</v>
      </c>
      <c r="K63" s="32">
        <f t="shared" si="7"/>
        <v>0</v>
      </c>
      <c r="AMJ63"/>
    </row>
    <row r="64" spans="1:1024" s="15" customFormat="1" outlineLevel="3" x14ac:dyDescent="0.25">
      <c r="A64" s="24"/>
      <c r="B64" s="25" t="s">
        <v>173</v>
      </c>
      <c r="C64" s="59"/>
      <c r="D64" s="27" t="s">
        <v>17</v>
      </c>
      <c r="E64" s="20">
        <v>1</v>
      </c>
      <c r="F64" s="29"/>
      <c r="G64" s="30"/>
      <c r="H64" s="31">
        <f t="shared" si="4"/>
        <v>0</v>
      </c>
      <c r="I64" s="31">
        <f t="shared" si="5"/>
        <v>0</v>
      </c>
      <c r="J64" s="31">
        <f t="shared" si="6"/>
        <v>0</v>
      </c>
      <c r="K64" s="32">
        <f t="shared" si="7"/>
        <v>0</v>
      </c>
      <c r="AMJ64"/>
    </row>
    <row r="65" spans="1:1024" s="15" customFormat="1" outlineLevel="3" x14ac:dyDescent="0.25">
      <c r="A65" s="24"/>
      <c r="B65" s="25" t="s">
        <v>174</v>
      </c>
      <c r="C65" s="59"/>
      <c r="D65" s="27" t="s">
        <v>17</v>
      </c>
      <c r="E65" s="20">
        <v>1</v>
      </c>
      <c r="F65" s="29"/>
      <c r="G65" s="30"/>
      <c r="H65" s="31">
        <f t="shared" si="4"/>
        <v>0</v>
      </c>
      <c r="I65" s="31">
        <f t="shared" si="5"/>
        <v>0</v>
      </c>
      <c r="J65" s="31">
        <f t="shared" si="6"/>
        <v>0</v>
      </c>
      <c r="K65" s="32">
        <f t="shared" si="7"/>
        <v>0</v>
      </c>
      <c r="AMJ65"/>
    </row>
    <row r="66" spans="1:1024" s="15" customFormat="1" ht="31.5" outlineLevel="3" x14ac:dyDescent="0.25">
      <c r="A66" s="24"/>
      <c r="B66" s="25" t="s">
        <v>102</v>
      </c>
      <c r="C66" s="59" t="s">
        <v>103</v>
      </c>
      <c r="D66" s="27" t="s">
        <v>104</v>
      </c>
      <c r="E66" s="20">
        <v>4</v>
      </c>
      <c r="F66" s="29"/>
      <c r="G66" s="30"/>
      <c r="H66" s="31">
        <f t="shared" si="4"/>
        <v>0</v>
      </c>
      <c r="I66" s="31">
        <f t="shared" si="5"/>
        <v>0</v>
      </c>
      <c r="J66" s="31">
        <f t="shared" si="6"/>
        <v>0</v>
      </c>
      <c r="K66" s="32">
        <f t="shared" si="7"/>
        <v>0</v>
      </c>
      <c r="AMJ66"/>
    </row>
    <row r="67" spans="1:1024" s="15" customFormat="1" outlineLevel="3" x14ac:dyDescent="0.25">
      <c r="A67" s="24"/>
      <c r="B67" s="25" t="s">
        <v>105</v>
      </c>
      <c r="C67" s="59"/>
      <c r="D67" s="27" t="s">
        <v>104</v>
      </c>
      <c r="E67" s="20">
        <v>6</v>
      </c>
      <c r="F67" s="29"/>
      <c r="G67" s="30"/>
      <c r="H67" s="31">
        <f t="shared" si="4"/>
        <v>0</v>
      </c>
      <c r="I67" s="31">
        <f t="shared" si="5"/>
        <v>0</v>
      </c>
      <c r="J67" s="31">
        <f t="shared" si="6"/>
        <v>0</v>
      </c>
      <c r="K67" s="32">
        <f t="shared" si="7"/>
        <v>0</v>
      </c>
      <c r="AMJ67"/>
    </row>
    <row r="68" spans="1:1024" s="15" customFormat="1" ht="47.25" outlineLevel="3" x14ac:dyDescent="0.25">
      <c r="A68" s="24"/>
      <c r="B68" s="25" t="s">
        <v>106</v>
      </c>
      <c r="C68" s="59" t="s">
        <v>77</v>
      </c>
      <c r="D68" s="27" t="s">
        <v>17</v>
      </c>
      <c r="E68" s="20">
        <v>2</v>
      </c>
      <c r="F68" s="29"/>
      <c r="G68" s="30"/>
      <c r="H68" s="31">
        <f t="shared" si="4"/>
        <v>0</v>
      </c>
      <c r="I68" s="31">
        <f t="shared" si="5"/>
        <v>0</v>
      </c>
      <c r="J68" s="31">
        <f t="shared" si="6"/>
        <v>0</v>
      </c>
      <c r="K68" s="32">
        <f t="shared" si="7"/>
        <v>0</v>
      </c>
      <c r="AMJ68"/>
    </row>
    <row r="69" spans="1:1024" s="15" customFormat="1" ht="47.25" outlineLevel="3" x14ac:dyDescent="0.25">
      <c r="A69" s="24"/>
      <c r="B69" s="25" t="s">
        <v>176</v>
      </c>
      <c r="C69" s="59" t="s">
        <v>77</v>
      </c>
      <c r="D69" s="27" t="s">
        <v>17</v>
      </c>
      <c r="E69" s="20">
        <v>2</v>
      </c>
      <c r="F69" s="29"/>
      <c r="G69" s="30"/>
      <c r="H69" s="31">
        <f t="shared" si="4"/>
        <v>0</v>
      </c>
      <c r="I69" s="31">
        <f t="shared" si="5"/>
        <v>0</v>
      </c>
      <c r="J69" s="31">
        <f t="shared" si="6"/>
        <v>0</v>
      </c>
      <c r="K69" s="32">
        <f t="shared" si="7"/>
        <v>0</v>
      </c>
      <c r="AMJ69"/>
    </row>
    <row r="70" spans="1:1024" s="15" customFormat="1" ht="47.25" outlineLevel="3" x14ac:dyDescent="0.25">
      <c r="A70" s="24"/>
      <c r="B70" s="25" t="s">
        <v>175</v>
      </c>
      <c r="C70" s="59" t="s">
        <v>77</v>
      </c>
      <c r="D70" s="27" t="s">
        <v>17</v>
      </c>
      <c r="E70" s="20">
        <v>2</v>
      </c>
      <c r="F70" s="29"/>
      <c r="G70" s="30"/>
      <c r="H70" s="31">
        <f t="shared" si="4"/>
        <v>0</v>
      </c>
      <c r="I70" s="31">
        <f t="shared" si="5"/>
        <v>0</v>
      </c>
      <c r="J70" s="31">
        <f t="shared" si="6"/>
        <v>0</v>
      </c>
      <c r="K70" s="32">
        <f t="shared" si="7"/>
        <v>0</v>
      </c>
      <c r="AMJ70"/>
    </row>
    <row r="71" spans="1:1024" s="15" customFormat="1" outlineLevel="3" x14ac:dyDescent="0.25">
      <c r="A71" s="24"/>
      <c r="B71" s="25" t="s">
        <v>107</v>
      </c>
      <c r="C71" s="59"/>
      <c r="D71" s="27" t="s">
        <v>17</v>
      </c>
      <c r="E71" s="20">
        <v>4</v>
      </c>
      <c r="F71" s="29"/>
      <c r="G71" s="30"/>
      <c r="H71" s="31">
        <f t="shared" si="4"/>
        <v>0</v>
      </c>
      <c r="I71" s="31">
        <f t="shared" si="5"/>
        <v>0</v>
      </c>
      <c r="J71" s="31">
        <f t="shared" si="6"/>
        <v>0</v>
      </c>
      <c r="K71" s="32">
        <f t="shared" si="7"/>
        <v>0</v>
      </c>
      <c r="AMJ71"/>
    </row>
    <row r="72" spans="1:1024" s="15" customFormat="1" outlineLevel="3" x14ac:dyDescent="0.25">
      <c r="A72" s="24"/>
      <c r="B72" s="25" t="s">
        <v>108</v>
      </c>
      <c r="C72" s="59"/>
      <c r="D72" s="27" t="s">
        <v>17</v>
      </c>
      <c r="E72" s="20">
        <v>4</v>
      </c>
      <c r="F72" s="29"/>
      <c r="G72" s="30"/>
      <c r="H72" s="31">
        <f t="shared" si="4"/>
        <v>0</v>
      </c>
      <c r="I72" s="31">
        <f t="shared" si="5"/>
        <v>0</v>
      </c>
      <c r="J72" s="31">
        <f t="shared" si="6"/>
        <v>0</v>
      </c>
      <c r="K72" s="32">
        <f t="shared" si="7"/>
        <v>0</v>
      </c>
      <c r="AMJ72"/>
    </row>
    <row r="73" spans="1:1024" s="15" customFormat="1" outlineLevel="3" x14ac:dyDescent="0.25">
      <c r="A73" s="24"/>
      <c r="B73" s="25" t="s">
        <v>109</v>
      </c>
      <c r="C73" s="59"/>
      <c r="D73" s="27" t="s">
        <v>17</v>
      </c>
      <c r="E73" s="20">
        <v>4</v>
      </c>
      <c r="F73" s="29"/>
      <c r="G73" s="30"/>
      <c r="H73" s="31">
        <f t="shared" si="4"/>
        <v>0</v>
      </c>
      <c r="I73" s="31">
        <f t="shared" si="5"/>
        <v>0</v>
      </c>
      <c r="J73" s="31">
        <f t="shared" si="6"/>
        <v>0</v>
      </c>
      <c r="K73" s="32">
        <f t="shared" si="7"/>
        <v>0</v>
      </c>
      <c r="AMJ73"/>
    </row>
    <row r="74" spans="1:1024" s="15" customFormat="1" outlineLevel="3" x14ac:dyDescent="0.25">
      <c r="A74" s="24"/>
      <c r="B74" s="25" t="s">
        <v>110</v>
      </c>
      <c r="C74" s="59"/>
      <c r="D74" s="27" t="s">
        <v>53</v>
      </c>
      <c r="E74" s="20">
        <v>64</v>
      </c>
      <c r="F74" s="29"/>
      <c r="G74" s="30"/>
      <c r="H74" s="31">
        <f t="shared" si="4"/>
        <v>0</v>
      </c>
      <c r="I74" s="31">
        <f t="shared" si="5"/>
        <v>0</v>
      </c>
      <c r="J74" s="31">
        <f t="shared" si="6"/>
        <v>0</v>
      </c>
      <c r="K74" s="32">
        <f t="shared" si="7"/>
        <v>0</v>
      </c>
      <c r="AMJ74"/>
    </row>
    <row r="75" spans="1:1024" s="15" customFormat="1" outlineLevel="3" x14ac:dyDescent="0.25">
      <c r="A75" s="24"/>
      <c r="B75" s="25" t="s">
        <v>111</v>
      </c>
      <c r="C75" s="59"/>
      <c r="D75" s="27" t="s">
        <v>53</v>
      </c>
      <c r="E75" s="20">
        <v>32</v>
      </c>
      <c r="F75" s="29"/>
      <c r="G75" s="30"/>
      <c r="H75" s="31">
        <f t="shared" si="4"/>
        <v>0</v>
      </c>
      <c r="I75" s="31">
        <f t="shared" si="5"/>
        <v>0</v>
      </c>
      <c r="J75" s="31">
        <f t="shared" si="6"/>
        <v>0</v>
      </c>
      <c r="K75" s="32">
        <f t="shared" si="7"/>
        <v>0</v>
      </c>
      <c r="AMJ75"/>
    </row>
    <row r="76" spans="1:1024" s="15" customFormat="1" outlineLevel="3" x14ac:dyDescent="0.25">
      <c r="A76" s="24"/>
      <c r="B76" s="25" t="s">
        <v>178</v>
      </c>
      <c r="C76" s="59" t="s">
        <v>179</v>
      </c>
      <c r="D76" s="27" t="s">
        <v>88</v>
      </c>
      <c r="E76" s="20">
        <v>1</v>
      </c>
      <c r="F76" s="29"/>
      <c r="G76" s="30"/>
      <c r="H76" s="31">
        <f t="shared" si="4"/>
        <v>0</v>
      </c>
      <c r="I76" s="31">
        <f t="shared" si="5"/>
        <v>0</v>
      </c>
      <c r="J76" s="31">
        <f t="shared" si="6"/>
        <v>0</v>
      </c>
      <c r="K76" s="32">
        <f t="shared" si="7"/>
        <v>0</v>
      </c>
      <c r="AMJ76"/>
    </row>
    <row r="77" spans="1:1024" s="15" customFormat="1" outlineLevel="3" x14ac:dyDescent="0.25">
      <c r="A77" s="24"/>
      <c r="B77" s="25" t="s">
        <v>180</v>
      </c>
      <c r="C77" s="59" t="s">
        <v>181</v>
      </c>
      <c r="D77" s="27" t="s">
        <v>17</v>
      </c>
      <c r="E77" s="20">
        <v>1</v>
      </c>
      <c r="F77" s="29"/>
      <c r="G77" s="30"/>
      <c r="H77" s="31">
        <f t="shared" si="4"/>
        <v>0</v>
      </c>
      <c r="I77" s="31">
        <f t="shared" si="5"/>
        <v>0</v>
      </c>
      <c r="J77" s="31">
        <f t="shared" si="6"/>
        <v>0</v>
      </c>
      <c r="K77" s="32">
        <f t="shared" si="7"/>
        <v>0</v>
      </c>
      <c r="AMJ77"/>
    </row>
    <row r="78" spans="1:1024" s="15" customFormat="1" outlineLevel="3" x14ac:dyDescent="0.25">
      <c r="A78" s="24"/>
      <c r="B78" s="25" t="s">
        <v>182</v>
      </c>
      <c r="C78" s="59" t="s">
        <v>181</v>
      </c>
      <c r="D78" s="27" t="s">
        <v>17</v>
      </c>
      <c r="E78" s="20">
        <v>1</v>
      </c>
      <c r="F78" s="29"/>
      <c r="G78" s="30"/>
      <c r="H78" s="31">
        <f t="shared" si="4"/>
        <v>0</v>
      </c>
      <c r="I78" s="31">
        <f t="shared" si="5"/>
        <v>0</v>
      </c>
      <c r="J78" s="31">
        <f t="shared" si="6"/>
        <v>0</v>
      </c>
      <c r="K78" s="32">
        <f t="shared" si="7"/>
        <v>0</v>
      </c>
      <c r="AMJ78"/>
    </row>
    <row r="79" spans="1:1024" s="15" customFormat="1" outlineLevel="3" x14ac:dyDescent="0.25">
      <c r="A79" s="24"/>
      <c r="B79" s="25" t="s">
        <v>183</v>
      </c>
      <c r="C79" s="59" t="s">
        <v>181</v>
      </c>
      <c r="D79" s="27" t="s">
        <v>17</v>
      </c>
      <c r="E79" s="20">
        <v>1</v>
      </c>
      <c r="F79" s="29"/>
      <c r="G79" s="30"/>
      <c r="H79" s="31">
        <f t="shared" si="4"/>
        <v>0</v>
      </c>
      <c r="I79" s="31">
        <f t="shared" si="5"/>
        <v>0</v>
      </c>
      <c r="J79" s="31">
        <f t="shared" si="6"/>
        <v>0</v>
      </c>
      <c r="K79" s="32">
        <f t="shared" si="7"/>
        <v>0</v>
      </c>
      <c r="AMJ79"/>
    </row>
    <row r="80" spans="1:1024" s="15" customFormat="1" outlineLevel="3" x14ac:dyDescent="0.25">
      <c r="A80" s="24"/>
      <c r="B80" s="25" t="s">
        <v>112</v>
      </c>
      <c r="C80" s="59" t="s">
        <v>113</v>
      </c>
      <c r="D80" s="27" t="s">
        <v>88</v>
      </c>
      <c r="E80" s="20">
        <v>2</v>
      </c>
      <c r="F80" s="29"/>
      <c r="G80" s="30"/>
      <c r="H80" s="31">
        <f t="shared" si="4"/>
        <v>0</v>
      </c>
      <c r="I80" s="31">
        <f t="shared" si="5"/>
        <v>0</v>
      </c>
      <c r="J80" s="31">
        <f t="shared" si="6"/>
        <v>0</v>
      </c>
      <c r="K80" s="32">
        <f t="shared" si="7"/>
        <v>0</v>
      </c>
      <c r="AMJ80"/>
    </row>
    <row r="81" spans="1:1024" s="15" customFormat="1" outlineLevel="3" x14ac:dyDescent="0.25">
      <c r="A81" s="24"/>
      <c r="B81" s="25" t="s">
        <v>114</v>
      </c>
      <c r="C81" s="59"/>
      <c r="D81" s="27" t="s">
        <v>17</v>
      </c>
      <c r="E81" s="20">
        <v>2</v>
      </c>
      <c r="F81" s="29"/>
      <c r="G81" s="30"/>
      <c r="H81" s="31">
        <f t="shared" si="4"/>
        <v>0</v>
      </c>
      <c r="I81" s="31">
        <f t="shared" si="5"/>
        <v>0</v>
      </c>
      <c r="J81" s="31">
        <f t="shared" si="6"/>
        <v>0</v>
      </c>
      <c r="K81" s="32">
        <f t="shared" si="7"/>
        <v>0</v>
      </c>
      <c r="AMJ81"/>
    </row>
    <row r="82" spans="1:1024" s="15" customFormat="1" ht="31.5" outlineLevel="3" x14ac:dyDescent="0.25">
      <c r="A82" s="24"/>
      <c r="B82" s="25" t="s">
        <v>177</v>
      </c>
      <c r="C82" s="59" t="s">
        <v>77</v>
      </c>
      <c r="D82" s="27" t="s">
        <v>17</v>
      </c>
      <c r="E82" s="20">
        <v>4</v>
      </c>
      <c r="F82" s="29"/>
      <c r="G82" s="30"/>
      <c r="H82" s="31">
        <f t="shared" si="4"/>
        <v>0</v>
      </c>
      <c r="I82" s="31">
        <f t="shared" si="5"/>
        <v>0</v>
      </c>
      <c r="J82" s="31">
        <f t="shared" si="6"/>
        <v>0</v>
      </c>
      <c r="K82" s="32">
        <f t="shared" si="7"/>
        <v>0</v>
      </c>
      <c r="AMJ82"/>
    </row>
    <row r="83" spans="1:1024" s="15" customFormat="1" ht="32.25" outlineLevel="3" thickBot="1" x14ac:dyDescent="0.3">
      <c r="A83" s="24"/>
      <c r="B83" s="25" t="s">
        <v>115</v>
      </c>
      <c r="C83" s="59" t="s">
        <v>77</v>
      </c>
      <c r="D83" s="27" t="s">
        <v>17</v>
      </c>
      <c r="E83" s="20">
        <v>2</v>
      </c>
      <c r="F83" s="29"/>
      <c r="G83" s="30"/>
      <c r="H83" s="31">
        <f t="shared" si="4"/>
        <v>0</v>
      </c>
      <c r="I83" s="31">
        <f t="shared" si="5"/>
        <v>0</v>
      </c>
      <c r="J83" s="31">
        <f t="shared" si="6"/>
        <v>0</v>
      </c>
      <c r="K83" s="32">
        <f t="shared" si="7"/>
        <v>0</v>
      </c>
      <c r="AMJ83"/>
    </row>
    <row r="84" spans="1:1024" s="15" customFormat="1" ht="16.5" outlineLevel="3" thickBot="1" x14ac:dyDescent="0.3">
      <c r="A84" s="70" t="s">
        <v>116</v>
      </c>
      <c r="B84" s="71"/>
      <c r="C84" s="71"/>
      <c r="D84" s="71"/>
      <c r="E84" s="71"/>
      <c r="F84" s="83"/>
      <c r="G84" s="84"/>
      <c r="H84" s="85"/>
      <c r="I84" s="85"/>
      <c r="J84" s="85"/>
      <c r="K84" s="86"/>
      <c r="AMJ84"/>
    </row>
    <row r="85" spans="1:1024" s="15" customFormat="1" outlineLevel="3" x14ac:dyDescent="0.25">
      <c r="A85" s="24"/>
      <c r="B85" s="25" t="s">
        <v>117</v>
      </c>
      <c r="C85" s="59" t="s">
        <v>77</v>
      </c>
      <c r="D85" s="27" t="s">
        <v>51</v>
      </c>
      <c r="E85" s="20">
        <v>70</v>
      </c>
      <c r="F85" s="29"/>
      <c r="G85" s="30"/>
      <c r="H85" s="31">
        <f t="shared" si="4"/>
        <v>0</v>
      </c>
      <c r="I85" s="31">
        <f t="shared" si="5"/>
        <v>0</v>
      </c>
      <c r="J85" s="31">
        <f t="shared" si="6"/>
        <v>0</v>
      </c>
      <c r="K85" s="32">
        <f t="shared" si="7"/>
        <v>0</v>
      </c>
      <c r="AMJ85"/>
    </row>
    <row r="86" spans="1:1024" s="15" customFormat="1" outlineLevel="3" x14ac:dyDescent="0.25">
      <c r="A86" s="24"/>
      <c r="B86" s="25" t="s">
        <v>118</v>
      </c>
      <c r="C86" s="59" t="s">
        <v>77</v>
      </c>
      <c r="D86" s="27" t="s">
        <v>51</v>
      </c>
      <c r="E86" s="20">
        <v>17</v>
      </c>
      <c r="F86" s="29"/>
      <c r="G86" s="30"/>
      <c r="H86" s="31">
        <f t="shared" si="4"/>
        <v>0</v>
      </c>
      <c r="I86" s="31">
        <f t="shared" si="5"/>
        <v>0</v>
      </c>
      <c r="J86" s="31">
        <f t="shared" si="6"/>
        <v>0</v>
      </c>
      <c r="K86" s="32">
        <f t="shared" si="7"/>
        <v>0</v>
      </c>
      <c r="AMJ86"/>
    </row>
    <row r="87" spans="1:1024" s="15" customFormat="1" outlineLevel="3" x14ac:dyDescent="0.25">
      <c r="A87" s="24"/>
      <c r="B87" s="25" t="s">
        <v>119</v>
      </c>
      <c r="C87" s="59" t="s">
        <v>77</v>
      </c>
      <c r="D87" s="27" t="s">
        <v>51</v>
      </c>
      <c r="E87" s="20">
        <v>290</v>
      </c>
      <c r="F87" s="29"/>
      <c r="G87" s="30"/>
      <c r="H87" s="31">
        <f t="shared" si="4"/>
        <v>0</v>
      </c>
      <c r="I87" s="31">
        <f t="shared" si="5"/>
        <v>0</v>
      </c>
      <c r="J87" s="31">
        <f t="shared" si="6"/>
        <v>0</v>
      </c>
      <c r="K87" s="32">
        <f t="shared" si="7"/>
        <v>0</v>
      </c>
      <c r="AMJ87"/>
    </row>
    <row r="88" spans="1:1024" s="15" customFormat="1" outlineLevel="3" x14ac:dyDescent="0.25">
      <c r="A88" s="24"/>
      <c r="B88" s="25" t="s">
        <v>120</v>
      </c>
      <c r="C88" s="59" t="s">
        <v>121</v>
      </c>
      <c r="D88" s="27" t="s">
        <v>51</v>
      </c>
      <c r="E88" s="20">
        <v>4</v>
      </c>
      <c r="F88" s="29"/>
      <c r="G88" s="30"/>
      <c r="H88" s="31">
        <f t="shared" si="4"/>
        <v>0</v>
      </c>
      <c r="I88" s="31">
        <f t="shared" si="5"/>
        <v>0</v>
      </c>
      <c r="J88" s="31">
        <f t="shared" si="6"/>
        <v>0</v>
      </c>
      <c r="K88" s="32">
        <f t="shared" si="7"/>
        <v>0</v>
      </c>
      <c r="AMJ88"/>
    </row>
    <row r="89" spans="1:1024" s="15" customFormat="1" outlineLevel="3" x14ac:dyDescent="0.25">
      <c r="A89" s="24"/>
      <c r="B89" s="25" t="s">
        <v>122</v>
      </c>
      <c r="C89" s="59" t="s">
        <v>121</v>
      </c>
      <c r="D89" s="27" t="s">
        <v>51</v>
      </c>
      <c r="E89" s="20">
        <v>1.2</v>
      </c>
      <c r="F89" s="29"/>
      <c r="G89" s="30"/>
      <c r="H89" s="31">
        <f t="shared" si="4"/>
        <v>0</v>
      </c>
      <c r="I89" s="31">
        <f t="shared" si="5"/>
        <v>0</v>
      </c>
      <c r="J89" s="31">
        <f t="shared" si="6"/>
        <v>0</v>
      </c>
      <c r="K89" s="32">
        <f t="shared" si="7"/>
        <v>0</v>
      </c>
      <c r="AMJ89"/>
    </row>
    <row r="90" spans="1:1024" s="15" customFormat="1" outlineLevel="3" x14ac:dyDescent="0.25">
      <c r="A90" s="24"/>
      <c r="B90" s="25" t="s">
        <v>123</v>
      </c>
      <c r="C90" s="59" t="s">
        <v>121</v>
      </c>
      <c r="D90" s="27" t="s">
        <v>51</v>
      </c>
      <c r="E90" s="20">
        <v>1.2</v>
      </c>
      <c r="F90" s="29"/>
      <c r="G90" s="30"/>
      <c r="H90" s="31">
        <f t="shared" si="4"/>
        <v>0</v>
      </c>
      <c r="I90" s="31">
        <f t="shared" si="5"/>
        <v>0</v>
      </c>
      <c r="J90" s="31">
        <f t="shared" si="6"/>
        <v>0</v>
      </c>
      <c r="K90" s="32">
        <f t="shared" si="7"/>
        <v>0</v>
      </c>
      <c r="AMJ90"/>
    </row>
    <row r="91" spans="1:1024" s="15" customFormat="1" ht="19.5" customHeight="1" outlineLevel="3" x14ac:dyDescent="0.25">
      <c r="A91" s="24"/>
      <c r="B91" s="25" t="s">
        <v>124</v>
      </c>
      <c r="C91" s="59" t="s">
        <v>99</v>
      </c>
      <c r="D91" s="27" t="s">
        <v>17</v>
      </c>
      <c r="E91" s="20">
        <v>4</v>
      </c>
      <c r="F91" s="29"/>
      <c r="G91" s="30"/>
      <c r="H91" s="31">
        <f t="shared" si="4"/>
        <v>0</v>
      </c>
      <c r="I91" s="31">
        <f t="shared" si="5"/>
        <v>0</v>
      </c>
      <c r="J91" s="31">
        <f t="shared" si="6"/>
        <v>0</v>
      </c>
      <c r="K91" s="32">
        <f t="shared" si="7"/>
        <v>0</v>
      </c>
      <c r="AMJ91"/>
    </row>
    <row r="92" spans="1:1024" s="15" customFormat="1" ht="19.5" customHeight="1" outlineLevel="3" x14ac:dyDescent="0.25">
      <c r="A92" s="24"/>
      <c r="B92" s="25" t="s">
        <v>125</v>
      </c>
      <c r="C92" s="59" t="s">
        <v>99</v>
      </c>
      <c r="D92" s="27" t="s">
        <v>17</v>
      </c>
      <c r="E92" s="20">
        <v>7</v>
      </c>
      <c r="F92" s="29"/>
      <c r="G92" s="30"/>
      <c r="H92" s="31">
        <f t="shared" si="4"/>
        <v>0</v>
      </c>
      <c r="I92" s="31">
        <f t="shared" si="5"/>
        <v>0</v>
      </c>
      <c r="J92" s="31">
        <f t="shared" si="6"/>
        <v>0</v>
      </c>
      <c r="K92" s="32">
        <f t="shared" si="7"/>
        <v>0</v>
      </c>
      <c r="AMJ92"/>
    </row>
    <row r="93" spans="1:1024" s="15" customFormat="1" ht="21.75" customHeight="1" outlineLevel="3" x14ac:dyDescent="0.25">
      <c r="A93" s="24"/>
      <c r="B93" s="25" t="s">
        <v>126</v>
      </c>
      <c r="C93" s="59" t="s">
        <v>99</v>
      </c>
      <c r="D93" s="27" t="s">
        <v>17</v>
      </c>
      <c r="E93" s="20">
        <v>49</v>
      </c>
      <c r="F93" s="29"/>
      <c r="G93" s="30"/>
      <c r="H93" s="31">
        <f t="shared" si="4"/>
        <v>0</v>
      </c>
      <c r="I93" s="31">
        <f t="shared" si="5"/>
        <v>0</v>
      </c>
      <c r="J93" s="31">
        <f t="shared" si="6"/>
        <v>0</v>
      </c>
      <c r="K93" s="32">
        <f t="shared" si="7"/>
        <v>0</v>
      </c>
      <c r="AMJ93"/>
    </row>
    <row r="94" spans="1:1024" s="15" customFormat="1" ht="22.5" customHeight="1" outlineLevel="3" x14ac:dyDescent="0.25">
      <c r="A94" s="24"/>
      <c r="B94" s="25" t="s">
        <v>127</v>
      </c>
      <c r="C94" s="59" t="s">
        <v>99</v>
      </c>
      <c r="D94" s="27" t="s">
        <v>17</v>
      </c>
      <c r="E94" s="20">
        <v>8</v>
      </c>
      <c r="F94" s="29"/>
      <c r="G94" s="30"/>
      <c r="H94" s="31">
        <f t="shared" si="4"/>
        <v>0</v>
      </c>
      <c r="I94" s="31">
        <f t="shared" si="5"/>
        <v>0</v>
      </c>
      <c r="J94" s="31">
        <f t="shared" si="6"/>
        <v>0</v>
      </c>
      <c r="K94" s="32">
        <f t="shared" si="7"/>
        <v>0</v>
      </c>
      <c r="AMJ94"/>
    </row>
    <row r="95" spans="1:1024" s="15" customFormat="1" outlineLevel="3" x14ac:dyDescent="0.25">
      <c r="A95" s="24"/>
      <c r="B95" s="25" t="s">
        <v>128</v>
      </c>
      <c r="C95" s="59"/>
      <c r="D95" s="27" t="s">
        <v>17</v>
      </c>
      <c r="E95" s="28">
        <v>4</v>
      </c>
      <c r="F95" s="29"/>
      <c r="G95" s="30"/>
      <c r="H95" s="31">
        <f t="shared" ref="H95:H106" si="8">F95+G95</f>
        <v>0</v>
      </c>
      <c r="I95" s="31">
        <f t="shared" ref="I95:I106" si="9">F95*E95</f>
        <v>0</v>
      </c>
      <c r="J95" s="31">
        <f t="shared" ref="J95:J106" si="10">E95*G95</f>
        <v>0</v>
      </c>
      <c r="K95" s="32">
        <f t="shared" ref="K95:K106" si="11">I95+J95</f>
        <v>0</v>
      </c>
      <c r="AMJ95"/>
    </row>
    <row r="96" spans="1:1024" s="15" customFormat="1" outlineLevel="3" x14ac:dyDescent="0.25">
      <c r="A96" s="24"/>
      <c r="B96" s="25" t="s">
        <v>184</v>
      </c>
      <c r="C96" s="26"/>
      <c r="D96" s="27" t="s">
        <v>17</v>
      </c>
      <c r="E96" s="28">
        <v>2</v>
      </c>
      <c r="F96" s="29"/>
      <c r="G96" s="30"/>
      <c r="H96" s="31">
        <f t="shared" si="8"/>
        <v>0</v>
      </c>
      <c r="I96" s="31">
        <f t="shared" si="9"/>
        <v>0</v>
      </c>
      <c r="J96" s="31">
        <f t="shared" si="10"/>
        <v>0</v>
      </c>
      <c r="K96" s="32">
        <f t="shared" si="11"/>
        <v>0</v>
      </c>
      <c r="AMJ96"/>
    </row>
    <row r="97" spans="1:1024" s="15" customFormat="1" outlineLevel="3" x14ac:dyDescent="0.25">
      <c r="A97" s="24"/>
      <c r="B97" s="25" t="s">
        <v>129</v>
      </c>
      <c r="C97" s="26"/>
      <c r="D97" s="27" t="s">
        <v>17</v>
      </c>
      <c r="E97" s="28">
        <v>2</v>
      </c>
      <c r="F97" s="29"/>
      <c r="G97" s="30"/>
      <c r="H97" s="31">
        <f t="shared" si="8"/>
        <v>0</v>
      </c>
      <c r="I97" s="31">
        <f t="shared" si="9"/>
        <v>0</v>
      </c>
      <c r="J97" s="31">
        <f t="shared" si="10"/>
        <v>0</v>
      </c>
      <c r="K97" s="32">
        <f t="shared" si="11"/>
        <v>0</v>
      </c>
      <c r="AMJ97"/>
    </row>
    <row r="98" spans="1:1024" s="15" customFormat="1" outlineLevel="3" x14ac:dyDescent="0.25">
      <c r="A98" s="24"/>
      <c r="B98" s="25" t="s">
        <v>185</v>
      </c>
      <c r="C98" s="26"/>
      <c r="D98" s="27" t="s">
        <v>17</v>
      </c>
      <c r="E98" s="28">
        <v>2</v>
      </c>
      <c r="F98" s="29"/>
      <c r="G98" s="30"/>
      <c r="H98" s="31">
        <f t="shared" si="8"/>
        <v>0</v>
      </c>
      <c r="I98" s="31">
        <f t="shared" si="9"/>
        <v>0</v>
      </c>
      <c r="J98" s="31">
        <f t="shared" si="10"/>
        <v>0</v>
      </c>
      <c r="K98" s="32">
        <f t="shared" si="11"/>
        <v>0</v>
      </c>
      <c r="AMJ98"/>
    </row>
    <row r="99" spans="1:1024" s="15" customFormat="1" outlineLevel="3" x14ac:dyDescent="0.25">
      <c r="A99" s="24"/>
      <c r="B99" s="25" t="s">
        <v>130</v>
      </c>
      <c r="C99" s="26"/>
      <c r="D99" s="27" t="s">
        <v>17</v>
      </c>
      <c r="E99" s="28">
        <v>2</v>
      </c>
      <c r="F99" s="29"/>
      <c r="G99" s="30"/>
      <c r="H99" s="31">
        <f t="shared" si="8"/>
        <v>0</v>
      </c>
      <c r="I99" s="31">
        <f t="shared" si="9"/>
        <v>0</v>
      </c>
      <c r="J99" s="31">
        <f t="shared" si="10"/>
        <v>0</v>
      </c>
      <c r="K99" s="32">
        <f t="shared" si="11"/>
        <v>0</v>
      </c>
      <c r="AMJ99"/>
    </row>
    <row r="100" spans="1:1024" s="15" customFormat="1" ht="31.5" outlineLevel="3" x14ac:dyDescent="0.25">
      <c r="A100" s="24"/>
      <c r="B100" s="25" t="s">
        <v>131</v>
      </c>
      <c r="C100" s="26" t="s">
        <v>132</v>
      </c>
      <c r="D100" s="27" t="s">
        <v>17</v>
      </c>
      <c r="E100" s="28">
        <v>4</v>
      </c>
      <c r="F100" s="29"/>
      <c r="G100" s="30"/>
      <c r="H100" s="31">
        <f t="shared" si="8"/>
        <v>0</v>
      </c>
      <c r="I100" s="31">
        <f t="shared" si="9"/>
        <v>0</v>
      </c>
      <c r="J100" s="31">
        <f t="shared" si="10"/>
        <v>0</v>
      </c>
      <c r="K100" s="32">
        <f t="shared" si="11"/>
        <v>0</v>
      </c>
      <c r="AMJ100"/>
    </row>
    <row r="101" spans="1:1024" s="15" customFormat="1" ht="31.5" outlineLevel="3" x14ac:dyDescent="0.25">
      <c r="A101" s="24"/>
      <c r="B101" s="25" t="s">
        <v>133</v>
      </c>
      <c r="C101" s="26" t="s">
        <v>134</v>
      </c>
      <c r="D101" s="27" t="s">
        <v>17</v>
      </c>
      <c r="E101" s="28">
        <v>4</v>
      </c>
      <c r="F101" s="29"/>
      <c r="G101" s="30"/>
      <c r="H101" s="31">
        <f t="shared" si="8"/>
        <v>0</v>
      </c>
      <c r="I101" s="31">
        <f t="shared" si="9"/>
        <v>0</v>
      </c>
      <c r="J101" s="31">
        <f t="shared" si="10"/>
        <v>0</v>
      </c>
      <c r="K101" s="32">
        <f t="shared" si="11"/>
        <v>0</v>
      </c>
      <c r="AMJ101"/>
    </row>
    <row r="102" spans="1:1024" s="15" customFormat="1" ht="47.25" outlineLevel="3" x14ac:dyDescent="0.25">
      <c r="A102" s="24"/>
      <c r="B102" s="25" t="s">
        <v>186</v>
      </c>
      <c r="C102" s="26" t="s">
        <v>77</v>
      </c>
      <c r="D102" s="27" t="s">
        <v>17</v>
      </c>
      <c r="E102" s="28">
        <v>4</v>
      </c>
      <c r="F102" s="29"/>
      <c r="G102" s="30"/>
      <c r="H102" s="31">
        <f t="shared" si="8"/>
        <v>0</v>
      </c>
      <c r="I102" s="31">
        <f t="shared" si="9"/>
        <v>0</v>
      </c>
      <c r="J102" s="31">
        <f t="shared" si="10"/>
        <v>0</v>
      </c>
      <c r="K102" s="32">
        <f t="shared" si="11"/>
        <v>0</v>
      </c>
      <c r="AMJ102"/>
    </row>
    <row r="103" spans="1:1024" s="15" customFormat="1" ht="47.25" outlineLevel="3" x14ac:dyDescent="0.25">
      <c r="A103" s="24"/>
      <c r="B103" s="25" t="s">
        <v>135</v>
      </c>
      <c r="C103" s="26" t="s">
        <v>77</v>
      </c>
      <c r="D103" s="27" t="s">
        <v>17</v>
      </c>
      <c r="E103" s="28">
        <v>4</v>
      </c>
      <c r="F103" s="29"/>
      <c r="G103" s="30"/>
      <c r="H103" s="31">
        <f t="shared" si="8"/>
        <v>0</v>
      </c>
      <c r="I103" s="31">
        <f t="shared" si="9"/>
        <v>0</v>
      </c>
      <c r="J103" s="31">
        <f t="shared" si="10"/>
        <v>0</v>
      </c>
      <c r="K103" s="32">
        <f t="shared" si="11"/>
        <v>0</v>
      </c>
      <c r="AMJ103"/>
    </row>
    <row r="104" spans="1:1024" s="15" customFormat="1" outlineLevel="3" x14ac:dyDescent="0.25">
      <c r="A104" s="24"/>
      <c r="B104" s="25" t="s">
        <v>110</v>
      </c>
      <c r="C104" s="26"/>
      <c r="D104" s="27" t="s">
        <v>53</v>
      </c>
      <c r="E104" s="28">
        <v>104</v>
      </c>
      <c r="F104" s="29"/>
      <c r="G104" s="30"/>
      <c r="H104" s="31">
        <f t="shared" si="8"/>
        <v>0</v>
      </c>
      <c r="I104" s="31">
        <f t="shared" si="9"/>
        <v>0</v>
      </c>
      <c r="J104" s="31">
        <f t="shared" si="10"/>
        <v>0</v>
      </c>
      <c r="K104" s="32">
        <f t="shared" si="11"/>
        <v>0</v>
      </c>
      <c r="AMJ104"/>
    </row>
    <row r="105" spans="1:1024" s="15" customFormat="1" outlineLevel="3" x14ac:dyDescent="0.25">
      <c r="A105" s="24"/>
      <c r="B105" s="25" t="s">
        <v>111</v>
      </c>
      <c r="C105" s="26"/>
      <c r="D105" s="27" t="s">
        <v>53</v>
      </c>
      <c r="E105" s="28">
        <v>52</v>
      </c>
      <c r="F105" s="29"/>
      <c r="G105" s="30"/>
      <c r="H105" s="31">
        <f t="shared" si="8"/>
        <v>0</v>
      </c>
      <c r="I105" s="31">
        <f t="shared" si="9"/>
        <v>0</v>
      </c>
      <c r="J105" s="31">
        <f t="shared" si="10"/>
        <v>0</v>
      </c>
      <c r="K105" s="32">
        <f t="shared" si="11"/>
        <v>0</v>
      </c>
      <c r="AMJ105"/>
    </row>
    <row r="106" spans="1:1024" s="15" customFormat="1" ht="16.5" outlineLevel="3" thickBot="1" x14ac:dyDescent="0.3">
      <c r="A106" s="24"/>
      <c r="B106" s="25" t="s">
        <v>102</v>
      </c>
      <c r="C106" s="26"/>
      <c r="D106" s="27" t="s">
        <v>104</v>
      </c>
      <c r="E106" s="28">
        <f>75+43</f>
        <v>118</v>
      </c>
      <c r="F106" s="29"/>
      <c r="G106" s="30"/>
      <c r="H106" s="31">
        <f t="shared" si="8"/>
        <v>0</v>
      </c>
      <c r="I106" s="31">
        <f t="shared" si="9"/>
        <v>0</v>
      </c>
      <c r="J106" s="31">
        <f t="shared" si="10"/>
        <v>0</v>
      </c>
      <c r="K106" s="32">
        <f t="shared" si="11"/>
        <v>0</v>
      </c>
      <c r="AMJ106"/>
    </row>
    <row r="107" spans="1:1024" s="15" customFormat="1" ht="16.5" outlineLevel="3" thickBot="1" x14ac:dyDescent="0.3">
      <c r="A107" s="70" t="s">
        <v>136</v>
      </c>
      <c r="B107" s="71"/>
      <c r="C107" s="71"/>
      <c r="D107" s="71"/>
      <c r="E107" s="71"/>
      <c r="F107" s="83"/>
      <c r="G107" s="84"/>
      <c r="H107" s="85"/>
      <c r="I107" s="85"/>
      <c r="J107" s="85"/>
      <c r="K107" s="86"/>
      <c r="AMJ107"/>
    </row>
    <row r="108" spans="1:1024" s="15" customFormat="1" ht="31.5" outlineLevel="3" x14ac:dyDescent="0.25">
      <c r="A108" s="24"/>
      <c r="B108" s="25" t="s">
        <v>137</v>
      </c>
      <c r="C108" s="26" t="s">
        <v>138</v>
      </c>
      <c r="D108" s="27" t="s">
        <v>51</v>
      </c>
      <c r="E108" s="28">
        <v>70</v>
      </c>
      <c r="F108" s="29"/>
      <c r="G108" s="30"/>
      <c r="H108" s="31">
        <f t="shared" ref="H97:H119" si="12">F108+G108</f>
        <v>0</v>
      </c>
      <c r="I108" s="31">
        <f t="shared" ref="I95:I119" si="13">F108*E108</f>
        <v>0</v>
      </c>
      <c r="J108" s="31">
        <f t="shared" ref="J95:J119" si="14">E108*G108</f>
        <v>0</v>
      </c>
      <c r="K108" s="32">
        <f t="shared" ref="K95:K119" si="15">I108+J108</f>
        <v>0</v>
      </c>
      <c r="AMJ108"/>
    </row>
    <row r="109" spans="1:1024" s="15" customFormat="1" ht="31.5" outlineLevel="3" x14ac:dyDescent="0.25">
      <c r="A109" s="24"/>
      <c r="B109" s="25" t="s">
        <v>139</v>
      </c>
      <c r="C109" s="26" t="s">
        <v>140</v>
      </c>
      <c r="D109" s="27" t="s">
        <v>51</v>
      </c>
      <c r="E109" s="28">
        <v>17</v>
      </c>
      <c r="F109" s="29"/>
      <c r="G109" s="30"/>
      <c r="H109" s="31">
        <f t="shared" si="12"/>
        <v>0</v>
      </c>
      <c r="I109" s="31">
        <f t="shared" si="13"/>
        <v>0</v>
      </c>
      <c r="J109" s="31">
        <f t="shared" si="14"/>
        <v>0</v>
      </c>
      <c r="K109" s="32">
        <f t="shared" si="15"/>
        <v>0</v>
      </c>
      <c r="AMJ109"/>
    </row>
    <row r="110" spans="1:1024" s="15" customFormat="1" ht="31.5" outlineLevel="3" x14ac:dyDescent="0.25">
      <c r="A110" s="24"/>
      <c r="B110" s="25" t="s">
        <v>141</v>
      </c>
      <c r="C110" s="26" t="s">
        <v>142</v>
      </c>
      <c r="D110" s="27" t="s">
        <v>51</v>
      </c>
      <c r="E110" s="28">
        <v>290</v>
      </c>
      <c r="F110" s="29"/>
      <c r="G110" s="30"/>
      <c r="H110" s="31">
        <f t="shared" si="12"/>
        <v>0</v>
      </c>
      <c r="I110" s="31">
        <f t="shared" si="13"/>
        <v>0</v>
      </c>
      <c r="J110" s="31">
        <f t="shared" si="14"/>
        <v>0</v>
      </c>
      <c r="K110" s="32">
        <f t="shared" si="15"/>
        <v>0</v>
      </c>
      <c r="AMJ110"/>
    </row>
    <row r="111" spans="1:1024" s="15" customFormat="1" ht="31.5" outlineLevel="3" x14ac:dyDescent="0.25">
      <c r="A111" s="24"/>
      <c r="B111" s="25" t="s">
        <v>143</v>
      </c>
      <c r="C111" s="26" t="s">
        <v>144</v>
      </c>
      <c r="D111" s="27" t="s">
        <v>51</v>
      </c>
      <c r="E111" s="28">
        <v>4</v>
      </c>
      <c r="F111" s="29"/>
      <c r="G111" s="30"/>
      <c r="H111" s="31">
        <f t="shared" si="12"/>
        <v>0</v>
      </c>
      <c r="I111" s="31">
        <f t="shared" si="13"/>
        <v>0</v>
      </c>
      <c r="J111" s="31">
        <f t="shared" si="14"/>
        <v>0</v>
      </c>
      <c r="K111" s="32">
        <f t="shared" si="15"/>
        <v>0</v>
      </c>
      <c r="AMJ111"/>
    </row>
    <row r="112" spans="1:1024" s="15" customFormat="1" ht="31.5" outlineLevel="3" x14ac:dyDescent="0.25">
      <c r="A112" s="24"/>
      <c r="B112" s="25" t="s">
        <v>145</v>
      </c>
      <c r="C112" s="26" t="s">
        <v>146</v>
      </c>
      <c r="D112" s="27" t="s">
        <v>51</v>
      </c>
      <c r="E112" s="28">
        <v>4</v>
      </c>
      <c r="F112" s="29"/>
      <c r="G112" s="30"/>
      <c r="H112" s="31">
        <f t="shared" si="12"/>
        <v>0</v>
      </c>
      <c r="I112" s="31">
        <f t="shared" si="13"/>
        <v>0</v>
      </c>
      <c r="J112" s="31">
        <f t="shared" si="14"/>
        <v>0</v>
      </c>
      <c r="K112" s="32">
        <f t="shared" si="15"/>
        <v>0</v>
      </c>
      <c r="AMJ112"/>
    </row>
    <row r="113" spans="1:1024" s="15" customFormat="1" ht="31.5" outlineLevel="3" x14ac:dyDescent="0.25">
      <c r="A113" s="24"/>
      <c r="B113" s="25" t="s">
        <v>149</v>
      </c>
      <c r="C113" s="26" t="s">
        <v>150</v>
      </c>
      <c r="D113" s="27" t="s">
        <v>51</v>
      </c>
      <c r="E113" s="28">
        <v>7</v>
      </c>
      <c r="F113" s="29"/>
      <c r="G113" s="30"/>
      <c r="H113" s="31">
        <f t="shared" si="12"/>
        <v>0</v>
      </c>
      <c r="I113" s="31">
        <f t="shared" si="13"/>
        <v>0</v>
      </c>
      <c r="J113" s="31">
        <f t="shared" si="14"/>
        <v>0</v>
      </c>
      <c r="K113" s="32">
        <f t="shared" si="15"/>
        <v>0</v>
      </c>
      <c r="AMJ113"/>
    </row>
    <row r="114" spans="1:1024" s="15" customFormat="1" ht="31.5" outlineLevel="3" x14ac:dyDescent="0.25">
      <c r="A114" s="24"/>
      <c r="B114" s="25" t="s">
        <v>147</v>
      </c>
      <c r="C114" s="26" t="s">
        <v>148</v>
      </c>
      <c r="D114" s="27" t="s">
        <v>51</v>
      </c>
      <c r="E114" s="28">
        <v>49</v>
      </c>
      <c r="F114" s="29"/>
      <c r="G114" s="30"/>
      <c r="H114" s="31">
        <f t="shared" si="12"/>
        <v>0</v>
      </c>
      <c r="I114" s="31">
        <f t="shared" si="13"/>
        <v>0</v>
      </c>
      <c r="J114" s="31">
        <f t="shared" si="14"/>
        <v>0</v>
      </c>
      <c r="K114" s="32">
        <f t="shared" si="15"/>
        <v>0</v>
      </c>
      <c r="AMJ114"/>
    </row>
    <row r="115" spans="1:1024" s="15" customFormat="1" ht="31.5" outlineLevel="3" x14ac:dyDescent="0.25">
      <c r="A115" s="24"/>
      <c r="B115" s="25" t="s">
        <v>143</v>
      </c>
      <c r="C115" s="26" t="s">
        <v>144</v>
      </c>
      <c r="D115" s="27" t="s">
        <v>51</v>
      </c>
      <c r="E115" s="28">
        <v>8</v>
      </c>
      <c r="F115" s="29"/>
      <c r="G115" s="30"/>
      <c r="H115" s="31">
        <f t="shared" si="12"/>
        <v>0</v>
      </c>
      <c r="I115" s="31">
        <f t="shared" si="13"/>
        <v>0</v>
      </c>
      <c r="J115" s="31">
        <f t="shared" si="14"/>
        <v>0</v>
      </c>
      <c r="K115" s="32">
        <f t="shared" si="15"/>
        <v>0</v>
      </c>
      <c r="AMJ115"/>
    </row>
    <row r="116" spans="1:1024" s="15" customFormat="1" ht="47.25" outlineLevel="3" x14ac:dyDescent="0.25">
      <c r="A116" s="24"/>
      <c r="B116" s="25" t="s">
        <v>187</v>
      </c>
      <c r="C116" s="26" t="s">
        <v>188</v>
      </c>
      <c r="D116" s="27" t="s">
        <v>17</v>
      </c>
      <c r="E116" s="28">
        <v>2</v>
      </c>
      <c r="F116" s="29"/>
      <c r="G116" s="30"/>
      <c r="H116" s="31">
        <f t="shared" si="12"/>
        <v>0</v>
      </c>
      <c r="I116" s="31">
        <f t="shared" si="13"/>
        <v>0</v>
      </c>
      <c r="J116" s="31">
        <f t="shared" si="14"/>
        <v>0</v>
      </c>
      <c r="K116" s="32">
        <f t="shared" si="15"/>
        <v>0</v>
      </c>
      <c r="AMJ116"/>
    </row>
    <row r="117" spans="1:1024" s="15" customFormat="1" ht="47.25" outlineLevel="3" x14ac:dyDescent="0.25">
      <c r="A117" s="24"/>
      <c r="B117" s="25" t="s">
        <v>151</v>
      </c>
      <c r="C117" s="26" t="s">
        <v>152</v>
      </c>
      <c r="D117" s="27" t="s">
        <v>17</v>
      </c>
      <c r="E117" s="28">
        <v>4</v>
      </c>
      <c r="F117" s="29"/>
      <c r="G117" s="30"/>
      <c r="H117" s="31">
        <f t="shared" si="12"/>
        <v>0</v>
      </c>
      <c r="I117" s="31">
        <f t="shared" si="13"/>
        <v>0</v>
      </c>
      <c r="J117" s="31">
        <f t="shared" si="14"/>
        <v>0</v>
      </c>
      <c r="K117" s="32">
        <f t="shared" si="15"/>
        <v>0</v>
      </c>
      <c r="AMJ117"/>
    </row>
    <row r="118" spans="1:1024" s="15" customFormat="1" ht="47.25" outlineLevel="3" x14ac:dyDescent="0.25">
      <c r="A118" s="24"/>
      <c r="B118" s="25" t="s">
        <v>151</v>
      </c>
      <c r="C118" s="26" t="s">
        <v>153</v>
      </c>
      <c r="D118" s="27" t="s">
        <v>17</v>
      </c>
      <c r="E118" s="28">
        <v>2</v>
      </c>
      <c r="F118" s="29"/>
      <c r="G118" s="30"/>
      <c r="H118" s="31">
        <f t="shared" si="12"/>
        <v>0</v>
      </c>
      <c r="I118" s="31">
        <f t="shared" si="13"/>
        <v>0</v>
      </c>
      <c r="J118" s="31">
        <f t="shared" si="14"/>
        <v>0</v>
      </c>
      <c r="K118" s="32">
        <f t="shared" si="15"/>
        <v>0</v>
      </c>
      <c r="AMJ118"/>
    </row>
    <row r="119" spans="1:1024" s="15" customFormat="1" ht="48" outlineLevel="3" thickBot="1" x14ac:dyDescent="0.3">
      <c r="A119" s="24"/>
      <c r="B119" s="25" t="s">
        <v>151</v>
      </c>
      <c r="C119" s="26" t="s">
        <v>154</v>
      </c>
      <c r="D119" s="27" t="s">
        <v>17</v>
      </c>
      <c r="E119" s="28">
        <v>4</v>
      </c>
      <c r="F119" s="29"/>
      <c r="G119" s="30"/>
      <c r="H119" s="31">
        <f t="shared" si="12"/>
        <v>0</v>
      </c>
      <c r="I119" s="31">
        <f t="shared" si="13"/>
        <v>0</v>
      </c>
      <c r="J119" s="31">
        <f t="shared" si="14"/>
        <v>0</v>
      </c>
      <c r="K119" s="32">
        <f t="shared" si="15"/>
        <v>0</v>
      </c>
      <c r="AMJ119"/>
    </row>
    <row r="120" spans="1:1024" s="15" customFormat="1" ht="16.5" outlineLevel="3" thickBot="1" x14ac:dyDescent="0.3">
      <c r="A120" s="70" t="s">
        <v>155</v>
      </c>
      <c r="B120" s="71"/>
      <c r="C120" s="71"/>
      <c r="D120" s="71"/>
      <c r="E120" s="71"/>
      <c r="F120" s="45"/>
      <c r="G120" s="45"/>
      <c r="H120" s="45"/>
      <c r="I120" s="58"/>
      <c r="J120" s="58"/>
      <c r="K120" s="58"/>
      <c r="AMJ120"/>
    </row>
    <row r="121" spans="1:1024" s="15" customFormat="1" outlineLevel="3" x14ac:dyDescent="0.25">
      <c r="A121" s="24"/>
      <c r="B121" s="25" t="s">
        <v>157</v>
      </c>
      <c r="C121" s="26"/>
      <c r="D121" s="27" t="s">
        <v>88</v>
      </c>
      <c r="E121" s="28">
        <v>48</v>
      </c>
      <c r="F121" s="29"/>
      <c r="G121" s="30"/>
      <c r="H121" s="31">
        <f>F121+G121</f>
        <v>0</v>
      </c>
      <c r="I121" s="31">
        <f t="shared" ref="I121:I125" si="16">F121*E121</f>
        <v>0</v>
      </c>
      <c r="J121" s="31">
        <f t="shared" ref="J121:J125" si="17">E121*G121</f>
        <v>0</v>
      </c>
      <c r="K121" s="32">
        <f t="shared" ref="K121:K125" si="18">I121+J121</f>
        <v>0</v>
      </c>
      <c r="AMJ121"/>
    </row>
    <row r="122" spans="1:1024" s="15" customFormat="1" outlineLevel="3" x14ac:dyDescent="0.25">
      <c r="A122" s="24"/>
      <c r="B122" s="25" t="s">
        <v>158</v>
      </c>
      <c r="C122" s="26"/>
      <c r="D122" s="27" t="s">
        <v>51</v>
      </c>
      <c r="E122" s="28">
        <f>5.6*8+28*40</f>
        <v>1164.8</v>
      </c>
      <c r="F122" s="29"/>
      <c r="G122" s="30"/>
      <c r="H122" s="31">
        <f t="shared" ref="H122:H125" si="19">F122+G122</f>
        <v>0</v>
      </c>
      <c r="I122" s="31">
        <f t="shared" si="16"/>
        <v>0</v>
      </c>
      <c r="J122" s="31">
        <f t="shared" si="17"/>
        <v>0</v>
      </c>
      <c r="K122" s="32">
        <f t="shared" si="18"/>
        <v>0</v>
      </c>
      <c r="AMJ122"/>
    </row>
    <row r="123" spans="1:1024" s="15" customFormat="1" outlineLevel="3" x14ac:dyDescent="0.25">
      <c r="A123" s="24"/>
      <c r="B123" s="25" t="s">
        <v>156</v>
      </c>
      <c r="C123" s="26"/>
      <c r="D123" s="27" t="s">
        <v>51</v>
      </c>
      <c r="E123" s="28">
        <f>7*8+7*40</f>
        <v>336</v>
      </c>
      <c r="F123" s="29"/>
      <c r="G123" s="30"/>
      <c r="H123" s="31">
        <f t="shared" si="19"/>
        <v>0</v>
      </c>
      <c r="I123" s="31">
        <f t="shared" si="16"/>
        <v>0</v>
      </c>
      <c r="J123" s="31">
        <f t="shared" si="17"/>
        <v>0</v>
      </c>
      <c r="K123" s="32">
        <f t="shared" si="18"/>
        <v>0</v>
      </c>
      <c r="AMJ123"/>
    </row>
    <row r="124" spans="1:1024" s="15" customFormat="1" outlineLevel="3" x14ac:dyDescent="0.25">
      <c r="A124" s="24"/>
      <c r="B124" s="25" t="s">
        <v>159</v>
      </c>
      <c r="C124" s="26"/>
      <c r="D124" s="27" t="s">
        <v>17</v>
      </c>
      <c r="E124" s="28">
        <f>16*8+80*40</f>
        <v>3328</v>
      </c>
      <c r="F124" s="29"/>
      <c r="G124" s="30"/>
      <c r="H124" s="31">
        <f t="shared" si="19"/>
        <v>0</v>
      </c>
      <c r="I124" s="31">
        <f t="shared" si="16"/>
        <v>0</v>
      </c>
      <c r="J124" s="31">
        <f t="shared" si="17"/>
        <v>0</v>
      </c>
      <c r="K124" s="32">
        <f t="shared" si="18"/>
        <v>0</v>
      </c>
      <c r="AMJ124"/>
    </row>
    <row r="125" spans="1:1024" s="15" customFormat="1" ht="16.5" outlineLevel="3" thickBot="1" x14ac:dyDescent="0.3">
      <c r="A125" s="24"/>
      <c r="B125" s="25" t="s">
        <v>160</v>
      </c>
      <c r="C125" s="26"/>
      <c r="D125" s="27" t="s">
        <v>17</v>
      </c>
      <c r="E125" s="28">
        <f>16*8+80*40</f>
        <v>3328</v>
      </c>
      <c r="F125" s="29"/>
      <c r="G125" s="30"/>
      <c r="H125" s="31">
        <f t="shared" si="19"/>
        <v>0</v>
      </c>
      <c r="I125" s="31">
        <f t="shared" si="16"/>
        <v>0</v>
      </c>
      <c r="J125" s="31">
        <f t="shared" si="17"/>
        <v>0</v>
      </c>
      <c r="K125" s="32">
        <f t="shared" si="18"/>
        <v>0</v>
      </c>
      <c r="AMJ125"/>
    </row>
    <row r="126" spans="1:1024" s="15" customFormat="1" ht="16.5" customHeight="1" outlineLevel="3" thickBot="1" x14ac:dyDescent="0.3">
      <c r="A126" s="70" t="s">
        <v>52</v>
      </c>
      <c r="B126" s="71"/>
      <c r="C126" s="71"/>
      <c r="D126" s="71"/>
      <c r="E126" s="71"/>
      <c r="F126" s="45"/>
      <c r="G126" s="45"/>
      <c r="H126" s="45"/>
      <c r="I126" s="58"/>
      <c r="J126" s="58"/>
      <c r="K126" s="58">
        <f>SUM(K127:K132)</f>
        <v>0</v>
      </c>
      <c r="AMJ126"/>
    </row>
    <row r="127" spans="1:1024" s="15" customFormat="1" outlineLevel="3" x14ac:dyDescent="0.25">
      <c r="A127" s="46"/>
      <c r="B127" s="47"/>
      <c r="C127" s="48"/>
      <c r="D127" s="49"/>
      <c r="E127" s="50"/>
      <c r="F127" s="56"/>
      <c r="G127" s="57"/>
      <c r="H127" s="31">
        <f>F127+G127</f>
        <v>0</v>
      </c>
      <c r="I127" s="31">
        <f t="shared" ref="I127:I132" si="20">F127*E127</f>
        <v>0</v>
      </c>
      <c r="J127" s="31">
        <f t="shared" ref="J127:J132" si="21">E127*G127</f>
        <v>0</v>
      </c>
      <c r="K127" s="32">
        <f t="shared" ref="K127:K132" si="22">I127+J127</f>
        <v>0</v>
      </c>
      <c r="AMJ127"/>
    </row>
    <row r="128" spans="1:1024" s="15" customFormat="1" outlineLevel="3" x14ac:dyDescent="0.25">
      <c r="A128" s="46"/>
      <c r="B128" s="47"/>
      <c r="C128" s="48"/>
      <c r="D128" s="49"/>
      <c r="E128" s="50"/>
      <c r="F128" s="56"/>
      <c r="G128" s="57"/>
      <c r="H128" s="31">
        <f t="shared" ref="H128:H132" si="23">F128+G128</f>
        <v>0</v>
      </c>
      <c r="I128" s="31">
        <f t="shared" si="20"/>
        <v>0</v>
      </c>
      <c r="J128" s="31">
        <f t="shared" si="21"/>
        <v>0</v>
      </c>
      <c r="K128" s="32">
        <f t="shared" si="22"/>
        <v>0</v>
      </c>
      <c r="AMJ128"/>
    </row>
    <row r="129" spans="1:1024" s="15" customFormat="1" outlineLevel="3" x14ac:dyDescent="0.25">
      <c r="A129" s="51"/>
      <c r="B129" s="52"/>
      <c r="C129" s="53"/>
      <c r="D129" s="54"/>
      <c r="E129" s="55"/>
      <c r="F129" s="56"/>
      <c r="G129" s="57"/>
      <c r="H129" s="31">
        <f t="shared" si="23"/>
        <v>0</v>
      </c>
      <c r="I129" s="31">
        <f t="shared" si="20"/>
        <v>0</v>
      </c>
      <c r="J129" s="31">
        <f t="shared" si="21"/>
        <v>0</v>
      </c>
      <c r="K129" s="32">
        <f t="shared" si="22"/>
        <v>0</v>
      </c>
      <c r="AMJ129"/>
    </row>
    <row r="130" spans="1:1024" s="15" customFormat="1" outlineLevel="3" x14ac:dyDescent="0.25">
      <c r="A130" s="46"/>
      <c r="B130" s="47"/>
      <c r="C130" s="48"/>
      <c r="D130" s="49"/>
      <c r="E130" s="50"/>
      <c r="F130" s="56"/>
      <c r="G130" s="57"/>
      <c r="H130" s="31">
        <f t="shared" si="23"/>
        <v>0</v>
      </c>
      <c r="I130" s="31">
        <f t="shared" si="20"/>
        <v>0</v>
      </c>
      <c r="J130" s="31">
        <f t="shared" si="21"/>
        <v>0</v>
      </c>
      <c r="K130" s="32">
        <f t="shared" si="22"/>
        <v>0</v>
      </c>
      <c r="AMJ130"/>
    </row>
    <row r="131" spans="1:1024" s="15" customFormat="1" outlineLevel="3" x14ac:dyDescent="0.25">
      <c r="A131" s="46"/>
      <c r="B131" s="47"/>
      <c r="C131" s="48"/>
      <c r="D131" s="49"/>
      <c r="E131" s="50"/>
      <c r="F131" s="56"/>
      <c r="G131" s="57"/>
      <c r="H131" s="31">
        <f t="shared" si="23"/>
        <v>0</v>
      </c>
      <c r="I131" s="31">
        <f t="shared" si="20"/>
        <v>0</v>
      </c>
      <c r="J131" s="31">
        <f t="shared" si="21"/>
        <v>0</v>
      </c>
      <c r="K131" s="32">
        <f t="shared" si="22"/>
        <v>0</v>
      </c>
      <c r="AMJ131"/>
    </row>
    <row r="132" spans="1:1024" s="15" customFormat="1" outlineLevel="3" x14ac:dyDescent="0.25">
      <c r="A132" s="46"/>
      <c r="B132" s="47"/>
      <c r="C132" s="48"/>
      <c r="D132" s="49"/>
      <c r="E132" s="50"/>
      <c r="F132" s="56"/>
      <c r="G132" s="57"/>
      <c r="H132" s="31">
        <f t="shared" si="23"/>
        <v>0</v>
      </c>
      <c r="I132" s="31">
        <f t="shared" si="20"/>
        <v>0</v>
      </c>
      <c r="J132" s="31">
        <f t="shared" si="21"/>
        <v>0</v>
      </c>
      <c r="K132" s="32">
        <f t="shared" si="22"/>
        <v>0</v>
      </c>
      <c r="AMJ132"/>
    </row>
    <row r="133" spans="1:1024" s="15" customFormat="1" ht="16.5" outlineLevel="3" thickBot="1" x14ac:dyDescent="0.3">
      <c r="A133" s="16"/>
      <c r="B133" s="17"/>
      <c r="C133" s="18"/>
      <c r="D133" s="19"/>
      <c r="E133" s="20"/>
      <c r="F133" s="21"/>
      <c r="G133" s="22"/>
      <c r="H133" s="31"/>
      <c r="I133" s="23"/>
      <c r="J133" s="23"/>
      <c r="K133" s="32"/>
      <c r="AMJ133"/>
    </row>
    <row r="134" spans="1:1024" ht="35.25" customHeight="1" thickBot="1" x14ac:dyDescent="0.3">
      <c r="A134" s="66" t="s">
        <v>18</v>
      </c>
      <c r="B134" s="66"/>
      <c r="C134" s="66"/>
      <c r="D134" s="66"/>
      <c r="E134" s="33"/>
      <c r="F134" s="34"/>
      <c r="G134" s="35"/>
      <c r="H134" s="35"/>
      <c r="I134" s="35">
        <f>SUM(I11:I133)</f>
        <v>0</v>
      </c>
      <c r="J134" s="35">
        <f t="shared" ref="J134:K134" si="24">SUM(J11:J133)</f>
        <v>0</v>
      </c>
      <c r="K134" s="35">
        <f t="shared" si="24"/>
        <v>0</v>
      </c>
    </row>
    <row r="135" spans="1:1024" ht="24" customHeight="1" x14ac:dyDescent="0.25">
      <c r="A135" s="72" t="s">
        <v>19</v>
      </c>
      <c r="B135" s="72"/>
      <c r="C135" s="72"/>
      <c r="D135" s="72"/>
      <c r="E135" s="73"/>
      <c r="F135" s="73"/>
      <c r="G135" s="73"/>
      <c r="H135" s="73"/>
      <c r="I135" s="73"/>
      <c r="J135" s="73"/>
      <c r="K135" s="36"/>
    </row>
    <row r="136" spans="1:1024" s="38" customFormat="1" ht="15" customHeight="1" x14ac:dyDescent="0.25">
      <c r="A136" s="37">
        <v>1</v>
      </c>
      <c r="B136" s="74" t="s">
        <v>20</v>
      </c>
      <c r="C136" s="74"/>
      <c r="D136" s="75" t="s">
        <v>21</v>
      </c>
      <c r="E136" s="75"/>
      <c r="F136" s="76"/>
      <c r="G136" s="76"/>
      <c r="H136" s="76"/>
      <c r="I136" s="76"/>
      <c r="J136" s="76"/>
      <c r="K136" s="76"/>
      <c r="AMJ136"/>
    </row>
    <row r="137" spans="1:1024" ht="15" customHeight="1" x14ac:dyDescent="0.25">
      <c r="A137" s="39">
        <v>2</v>
      </c>
      <c r="B137" s="77" t="s">
        <v>22</v>
      </c>
      <c r="C137" s="77"/>
      <c r="D137" s="78" t="s">
        <v>23</v>
      </c>
      <c r="E137" s="78"/>
      <c r="F137" s="79"/>
      <c r="G137" s="79"/>
      <c r="H137" s="79"/>
      <c r="I137" s="79"/>
      <c r="J137" s="79"/>
      <c r="K137" s="79"/>
    </row>
    <row r="138" spans="1:1024" ht="15" customHeight="1" x14ac:dyDescent="0.25">
      <c r="A138" s="39">
        <v>3</v>
      </c>
      <c r="B138" s="77" t="s">
        <v>24</v>
      </c>
      <c r="C138" s="77"/>
      <c r="D138" s="78" t="s">
        <v>25</v>
      </c>
      <c r="E138" s="78"/>
      <c r="F138" s="79"/>
      <c r="G138" s="79"/>
      <c r="H138" s="79"/>
      <c r="I138" s="79"/>
      <c r="J138" s="79"/>
      <c r="K138" s="79"/>
    </row>
    <row r="139" spans="1:1024" s="40" customFormat="1" ht="15" customHeight="1" x14ac:dyDescent="0.25">
      <c r="A139" s="39">
        <v>4</v>
      </c>
      <c r="B139" s="77" t="s">
        <v>26</v>
      </c>
      <c r="C139" s="77"/>
      <c r="D139" s="78" t="s">
        <v>27</v>
      </c>
      <c r="E139" s="78"/>
      <c r="F139" s="79"/>
      <c r="G139" s="79"/>
      <c r="H139" s="79"/>
      <c r="I139" s="79"/>
      <c r="J139" s="79"/>
      <c r="K139" s="79"/>
      <c r="AMJ139"/>
    </row>
    <row r="140" spans="1:1024" s="40" customFormat="1" ht="15" customHeight="1" x14ac:dyDescent="0.25">
      <c r="A140" s="39">
        <v>5</v>
      </c>
      <c r="B140" s="77" t="s">
        <v>28</v>
      </c>
      <c r="C140" s="77"/>
      <c r="D140" s="78" t="s">
        <v>29</v>
      </c>
      <c r="E140" s="78"/>
      <c r="F140" s="79"/>
      <c r="G140" s="79"/>
      <c r="H140" s="79"/>
      <c r="I140" s="79"/>
      <c r="J140" s="79"/>
      <c r="K140" s="79"/>
      <c r="AMJ140"/>
    </row>
    <row r="141" spans="1:1024" s="40" customFormat="1" x14ac:dyDescent="0.25">
      <c r="A141" s="39" t="s">
        <v>15</v>
      </c>
      <c r="B141" s="77"/>
      <c r="C141" s="77"/>
      <c r="D141" s="78"/>
      <c r="E141" s="78"/>
      <c r="F141" s="79"/>
      <c r="G141" s="79"/>
      <c r="H141" s="79"/>
      <c r="I141" s="79"/>
      <c r="J141" s="79"/>
      <c r="K141" s="79"/>
      <c r="AMJ141"/>
    </row>
    <row r="142" spans="1:1024" ht="15" customHeight="1" x14ac:dyDescent="0.25">
      <c r="A142" s="39">
        <v>7</v>
      </c>
      <c r="B142" s="77" t="s">
        <v>30</v>
      </c>
      <c r="C142" s="77"/>
      <c r="D142" s="78" t="s">
        <v>31</v>
      </c>
      <c r="E142" s="78"/>
      <c r="F142" s="79"/>
      <c r="G142" s="79"/>
      <c r="H142" s="79"/>
      <c r="I142" s="79"/>
      <c r="J142" s="79"/>
      <c r="K142" s="79"/>
    </row>
    <row r="143" spans="1:1024" s="38" customFormat="1" ht="15" customHeight="1" x14ac:dyDescent="0.25">
      <c r="A143" s="39">
        <v>8</v>
      </c>
      <c r="B143" s="77" t="s">
        <v>32</v>
      </c>
      <c r="C143" s="77"/>
      <c r="D143" s="78" t="s">
        <v>33</v>
      </c>
      <c r="E143" s="78"/>
      <c r="F143" s="79"/>
      <c r="G143" s="79"/>
      <c r="H143" s="79"/>
      <c r="I143" s="79"/>
      <c r="J143" s="79"/>
      <c r="K143" s="79"/>
      <c r="AMJ143"/>
    </row>
    <row r="144" spans="1:1024" ht="15" customHeight="1" x14ac:dyDescent="0.25">
      <c r="A144" s="39">
        <v>9</v>
      </c>
      <c r="B144" s="77" t="s">
        <v>34</v>
      </c>
      <c r="C144" s="77"/>
      <c r="D144" s="78" t="s">
        <v>35</v>
      </c>
      <c r="E144" s="78"/>
      <c r="F144" s="79"/>
      <c r="G144" s="79"/>
      <c r="H144" s="79"/>
      <c r="I144" s="79"/>
      <c r="J144" s="79"/>
      <c r="K144" s="79"/>
    </row>
    <row r="145" spans="1:1024" x14ac:dyDescent="0.25">
      <c r="A145" s="39" t="s">
        <v>16</v>
      </c>
      <c r="B145" s="77"/>
      <c r="C145" s="77"/>
      <c r="D145" s="78"/>
      <c r="E145" s="78"/>
      <c r="F145" s="79"/>
      <c r="G145" s="79"/>
      <c r="H145" s="79"/>
      <c r="I145" s="79"/>
      <c r="J145" s="79"/>
      <c r="K145" s="79"/>
    </row>
    <row r="146" spans="1:1024" s="40" customFormat="1" ht="28.15" customHeight="1" x14ac:dyDescent="0.25">
      <c r="A146" s="39">
        <v>11</v>
      </c>
      <c r="B146" s="77" t="s">
        <v>36</v>
      </c>
      <c r="C146" s="77"/>
      <c r="D146" s="78" t="s">
        <v>37</v>
      </c>
      <c r="E146" s="78"/>
      <c r="F146" s="79"/>
      <c r="G146" s="79"/>
      <c r="H146" s="79"/>
      <c r="I146" s="79"/>
      <c r="J146" s="79"/>
      <c r="K146" s="79"/>
      <c r="AMJ146"/>
    </row>
    <row r="147" spans="1:1024" s="40" customFormat="1" ht="15" customHeight="1" x14ac:dyDescent="0.25">
      <c r="A147" s="39">
        <v>12</v>
      </c>
      <c r="B147" s="77" t="s">
        <v>38</v>
      </c>
      <c r="C147" s="77"/>
      <c r="D147" s="78" t="s">
        <v>39</v>
      </c>
      <c r="E147" s="78"/>
      <c r="F147" s="79"/>
      <c r="G147" s="79"/>
      <c r="H147" s="79"/>
      <c r="I147" s="79"/>
      <c r="J147" s="79"/>
      <c r="K147" s="79"/>
      <c r="AMJ147"/>
    </row>
    <row r="148" spans="1:1024" s="40" customFormat="1" ht="15" customHeight="1" x14ac:dyDescent="0.25">
      <c r="A148" s="39">
        <v>13</v>
      </c>
      <c r="B148" s="77" t="s">
        <v>40</v>
      </c>
      <c r="C148" s="77"/>
      <c r="D148" s="78" t="s">
        <v>41</v>
      </c>
      <c r="E148" s="78"/>
      <c r="F148" s="79"/>
      <c r="G148" s="79"/>
      <c r="H148" s="79"/>
      <c r="I148" s="79"/>
      <c r="J148" s="79"/>
      <c r="K148" s="79"/>
      <c r="AMJ148"/>
    </row>
    <row r="149" spans="1:1024" s="40" customFormat="1" ht="63" customHeight="1" x14ac:dyDescent="0.25">
      <c r="A149" s="39">
        <v>14</v>
      </c>
      <c r="B149" s="77" t="s">
        <v>42</v>
      </c>
      <c r="C149" s="77"/>
      <c r="D149" s="78" t="s">
        <v>43</v>
      </c>
      <c r="E149" s="78"/>
      <c r="F149" s="79" t="s">
        <v>44</v>
      </c>
      <c r="G149" s="79"/>
      <c r="H149" s="79"/>
      <c r="I149" s="79"/>
      <c r="J149" s="79"/>
      <c r="K149" s="79"/>
      <c r="AMJ149"/>
    </row>
    <row r="150" spans="1:1024" s="40" customFormat="1" ht="15" customHeight="1" x14ac:dyDescent="0.25">
      <c r="A150" s="39">
        <v>15</v>
      </c>
      <c r="B150" s="77" t="s">
        <v>45</v>
      </c>
      <c r="C150" s="77"/>
      <c r="D150" s="78" t="s">
        <v>46</v>
      </c>
      <c r="E150" s="78"/>
      <c r="F150" s="79"/>
      <c r="G150" s="79"/>
      <c r="H150" s="79"/>
      <c r="I150" s="79"/>
      <c r="J150" s="79"/>
      <c r="K150" s="79"/>
      <c r="AMJ150"/>
    </row>
    <row r="151" spans="1:1024" s="40" customFormat="1" ht="15" customHeight="1" x14ac:dyDescent="0.25">
      <c r="A151" s="39">
        <v>16</v>
      </c>
      <c r="B151" s="77" t="s">
        <v>47</v>
      </c>
      <c r="C151" s="77"/>
      <c r="D151" s="78"/>
      <c r="E151" s="78"/>
      <c r="F151" s="79"/>
      <c r="G151" s="79"/>
      <c r="H151" s="79"/>
      <c r="I151" s="79"/>
      <c r="J151" s="79"/>
      <c r="K151" s="79"/>
      <c r="AMJ151"/>
    </row>
    <row r="152" spans="1:1024" s="40" customFormat="1" ht="15" customHeight="1" x14ac:dyDescent="0.25">
      <c r="A152" s="39">
        <v>17</v>
      </c>
      <c r="B152" s="77" t="s">
        <v>48</v>
      </c>
      <c r="C152" s="77"/>
      <c r="D152" s="78"/>
      <c r="E152" s="78"/>
      <c r="F152" s="79"/>
      <c r="G152" s="79"/>
      <c r="H152" s="79"/>
      <c r="I152" s="79"/>
      <c r="J152" s="79"/>
      <c r="K152" s="79"/>
      <c r="AMJ152"/>
    </row>
    <row r="153" spans="1:1024" s="40" customFormat="1" ht="15" customHeight="1" x14ac:dyDescent="0.25">
      <c r="A153" s="41">
        <v>18</v>
      </c>
      <c r="B153" s="80" t="s">
        <v>49</v>
      </c>
      <c r="C153" s="80"/>
      <c r="D153" s="81"/>
      <c r="E153" s="81"/>
      <c r="F153" s="82"/>
      <c r="G153" s="82"/>
      <c r="H153" s="82"/>
      <c r="I153" s="82"/>
      <c r="J153" s="82"/>
      <c r="K153" s="82"/>
      <c r="AMJ153"/>
    </row>
    <row r="155" spans="1:1024" x14ac:dyDescent="0.25">
      <c r="A155" s="42"/>
      <c r="B155" s="43" t="s">
        <v>50</v>
      </c>
    </row>
  </sheetData>
  <mergeCells count="77">
    <mergeCell ref="B153:C153"/>
    <mergeCell ref="D153:E153"/>
    <mergeCell ref="F153:K153"/>
    <mergeCell ref="B151:C151"/>
    <mergeCell ref="D151:E151"/>
    <mergeCell ref="F151:K151"/>
    <mergeCell ref="B152:C152"/>
    <mergeCell ref="D152:E152"/>
    <mergeCell ref="F152:K152"/>
    <mergeCell ref="F150:K150"/>
    <mergeCell ref="B147:C147"/>
    <mergeCell ref="D147:E147"/>
    <mergeCell ref="F147:K147"/>
    <mergeCell ref="B148:C148"/>
    <mergeCell ref="D148:E148"/>
    <mergeCell ref="F148:K148"/>
    <mergeCell ref="B149:C149"/>
    <mergeCell ref="D149:E149"/>
    <mergeCell ref="F149:K149"/>
    <mergeCell ref="B150:C150"/>
    <mergeCell ref="D150:E150"/>
    <mergeCell ref="B145:C145"/>
    <mergeCell ref="D145:E145"/>
    <mergeCell ref="F145:K145"/>
    <mergeCell ref="B146:C146"/>
    <mergeCell ref="D146:E146"/>
    <mergeCell ref="F146:K146"/>
    <mergeCell ref="B143:C143"/>
    <mergeCell ref="D143:E143"/>
    <mergeCell ref="F143:K143"/>
    <mergeCell ref="B144:C144"/>
    <mergeCell ref="D144:E144"/>
    <mergeCell ref="F144:K144"/>
    <mergeCell ref="B141:C141"/>
    <mergeCell ref="D141:E141"/>
    <mergeCell ref="F141:K141"/>
    <mergeCell ref="B142:C142"/>
    <mergeCell ref="D142:E142"/>
    <mergeCell ref="F142:K142"/>
    <mergeCell ref="B139:C139"/>
    <mergeCell ref="D139:E139"/>
    <mergeCell ref="F139:K139"/>
    <mergeCell ref="B140:C140"/>
    <mergeCell ref="D140:E140"/>
    <mergeCell ref="F140:K140"/>
    <mergeCell ref="B137:C137"/>
    <mergeCell ref="D137:E137"/>
    <mergeCell ref="F137:K137"/>
    <mergeCell ref="B138:C138"/>
    <mergeCell ref="D138:E138"/>
    <mergeCell ref="F138:K138"/>
    <mergeCell ref="A135:D135"/>
    <mergeCell ref="E135:J135"/>
    <mergeCell ref="B136:C136"/>
    <mergeCell ref="D136:E136"/>
    <mergeCell ref="F136:K136"/>
    <mergeCell ref="F7:H8"/>
    <mergeCell ref="I7:K8"/>
    <mergeCell ref="A134:D134"/>
    <mergeCell ref="A7:A9"/>
    <mergeCell ref="B7:B9"/>
    <mergeCell ref="C7:C9"/>
    <mergeCell ref="D7:D9"/>
    <mergeCell ref="E7:E9"/>
    <mergeCell ref="A10:E10"/>
    <mergeCell ref="A120:E120"/>
    <mergeCell ref="A126:E126"/>
    <mergeCell ref="A40:E40"/>
    <mergeCell ref="A47:E47"/>
    <mergeCell ref="A84:E84"/>
    <mergeCell ref="A107:E107"/>
    <mergeCell ref="A2:K2"/>
    <mergeCell ref="A3:K3"/>
    <mergeCell ref="A4:K4"/>
    <mergeCell ref="A5:K5"/>
    <mergeCell ref="F6:G6"/>
    <mergeCell ref="H6:K6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ЖК Тюльпаны</vt:lpstr>
      <vt:lpstr>'ЖК Тюльпаны'!Область_печати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2022-06-02T13:59:08Z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