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0.221\dup\Киселев С\все с рабочего стола\ЖК Тюльпаны (С12-С21) 21315,77м2\Тендеры\НЭС\"/>
    </mc:Choice>
  </mc:AlternateContent>
  <bookViews>
    <workbookView xWindow="0" yWindow="0" windowWidth="20490" windowHeight="7650" tabRatio="500"/>
  </bookViews>
  <sheets>
    <sheet name="ЖК Тюльпаны" sheetId="1" r:id="rId1"/>
  </sheets>
  <externalReferences>
    <externalReference r:id="rId2"/>
  </externalReferences>
  <definedNames>
    <definedName name="_2_">#REF!</definedName>
    <definedName name="_4TEN">#REF!</definedName>
    <definedName name="_wrn2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wrn3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abc">{#N/A,#N/A,FALSE,"Leasing 6A"}</definedName>
    <definedName name="abd">{#N/A,#N/A,FALSE,"Leasing 6A"}</definedName>
    <definedName name="Amort">#REF!</definedName>
    <definedName name="Avg_Loan_Draw">'[1]Offsets &amp; Other Costs'!$G$63</definedName>
    <definedName name="Carry_Length">'[1]Offsets &amp; Other Costs'!$G$62</definedName>
    <definedName name="Cost">#REF!</definedName>
    <definedName name="Description">#REF!</definedName>
    <definedName name="Equity_Duration1">'[1]Offsets &amp; Other Costs'!$G$50</definedName>
    <definedName name="Equity_Duration2">'[1]Offsets &amp; Other Costs'!$G$51</definedName>
    <definedName name="HTML_CodePage">1252</definedName>
    <definedName name="HTML_Control">{"'Cash Requirements 5F '!$A$1:$AC$48"}</definedName>
    <definedName name="HTML_Description">""</definedName>
    <definedName name="HTML_Email">""</definedName>
    <definedName name="HTML_Header">"Cash Requirements 5F"</definedName>
    <definedName name="HTML_LastUpdate">"7/10/00"</definedName>
    <definedName name="HTML_LineAfter">0</definedName>
    <definedName name="HTML_LineBefore">0</definedName>
    <definedName name="HTML_Name">"ERICK"</definedName>
    <definedName name="HTML_OBDlg2">1</definedName>
    <definedName name="HTML_OBDlg4">1</definedName>
    <definedName name="HTML_OS">0</definedName>
    <definedName name="HTML_PathFile">"C:\xldata\july2000cash.htm"</definedName>
    <definedName name="HTML_Title">"Discover July 2000 Cashflow"</definedName>
    <definedName name="Int_Rate">'[1]Offsets &amp; Other Costs'!$G$61</definedName>
    <definedName name="Kasimdata">#REF!,#REF!,#REF!,#REF!,#REF!,#REF!,#REF!,#REF!,#REF!,#REF!,#REF!,#REF!,#REF!,#REF!,#REF!,#REF!,#REF!,#REF!,#REF!,#REF!,#REF!</definedName>
    <definedName name="Name">#REF!</definedName>
    <definedName name="Perc_Debt">'[1]Offsets &amp; Other Costs'!$G$55</definedName>
    <definedName name="Perc_of_Draw1">'[1]Offsets &amp; Other Costs'!$H$50</definedName>
    <definedName name="Perc_of_Draw2">'[1]Offsets &amp; Other Costs'!$H$51</definedName>
    <definedName name="pmt">#REF!</definedName>
    <definedName name="Preference">'[1]Offsets &amp; Other Costs'!$G$48</definedName>
    <definedName name="Ra">#REF!</definedName>
    <definedName name="Stub">#REF!</definedName>
    <definedName name="tame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2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CF._.Print.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Leasing._.Variance.">{#N/A,#N/A,FALSE,"Leasing 6A"}</definedName>
    <definedName name="wrn.monthly._.financia2">{#N/A,#N/A,FALSE,"SUMMARY 4a";#N/A,#N/A,FALSE,"GBA 4b";#N/A,#N/A,FALSE,"TENANT 4c";#N/A,#N/A,FALSE,"BUDGET DETAIL";#N/A,#N/A,FALSE,"PRO FORMA"}</definedName>
    <definedName name="wrn.monthly._.financial.">{#N/A,#N/A,FALSE,"SUMMARY 4a";#N/A,#N/A,FALSE,"GBA 4b";#N/A,#N/A,FALSE,"TENANT 4c";#N/A,#N/A,FALSE,"BUDGET DETAIL";#N/A,#N/A,FALSE,"PRO FORMA"}</definedName>
    <definedName name="wrn.ontario.">{"page1",#N/A,FALSE,"sheet 1";"Page2",#N/A,FALSE,"sheet 1";"page3",#N/A,FALSE,"sheet 1";"page4",#N/A,FALSE,"sheet 1"}</definedName>
    <definedName name="wrn.p3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_TRIAL_BALANCE.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intAll.">{#N/A,#N/A,FALSE,"Broker Sheet";#N/A,#N/A,FALSE,"Exec.Summary";#N/A,#N/A,FALSE,"Argus Cash Flow";#N/A,#N/A,FALSE,"SPF";#N/A,#N/A,FALSE,"RentRoll"}</definedName>
    <definedName name="wrn.Template.">{#N/A,#N/A,FALSE,"1_Executive Summary";#N/A,#N/A,FALSE,"2_Assumptions";#N/A,#N/A,FALSE,"3_Footnotes";#N/A,#N/A,FALSE,"4_Cash Flow";#N/A,#N/A,FALSE,"6_Residual - Marketing";#N/A,#N/A,FALSE,"7_Residual Matrix";#N/A,#N/A,FALSE,"8_Pricing Matrix";#N/A,#N/A,FALSE,"9_Value Matrix";#N/A,#N/A,FALSE,"10_Vacancy Detail";#N/A,#N/A,FALSE,"11_Basic Expiration"}</definedName>
    <definedName name="ааа">#REF!</definedName>
    <definedName name="Исходный_список">#REF!</definedName>
    <definedName name="Кровля">#REF!</definedName>
    <definedName name="_xlnm.Print_Area" localSheetId="0">'ЖК Тюльпаны'!$A$1:$K$45</definedName>
    <definedName name="_xlnm.Print_Area">#REF!</definedName>
    <definedName name="рррр">#REF!</definedName>
    <definedName name="Сод.пл">#REF!</definedName>
    <definedName name="СодержаниеПлощадки">#REF!</definedName>
    <definedName name="Список">#REF!</definedName>
  </definedNames>
  <calcPr calcId="162913"/>
</workbook>
</file>

<file path=xl/calcChain.xml><?xml version="1.0" encoding="utf-8"?>
<calcChain xmlns="http://schemas.openxmlformats.org/spreadsheetml/2006/main">
  <c r="K26" i="1" l="1"/>
  <c r="E17" i="1"/>
  <c r="E16" i="1"/>
  <c r="E15" i="1"/>
  <c r="E14" i="1"/>
  <c r="E13" i="1"/>
  <c r="E12" i="1"/>
  <c r="J12" i="1" l="1"/>
  <c r="J13" i="1"/>
  <c r="J14" i="1"/>
  <c r="J15" i="1"/>
  <c r="J16" i="1"/>
  <c r="J17" i="1"/>
  <c r="I12" i="1"/>
  <c r="I13" i="1"/>
  <c r="I14" i="1"/>
  <c r="I15" i="1"/>
  <c r="I16" i="1"/>
  <c r="I17" i="1"/>
  <c r="H12" i="1"/>
  <c r="H13" i="1"/>
  <c r="H14" i="1"/>
  <c r="H15" i="1"/>
  <c r="H16" i="1"/>
  <c r="H17" i="1"/>
  <c r="K15" i="1" l="1"/>
  <c r="K16" i="1"/>
  <c r="K12" i="1"/>
  <c r="K17" i="1"/>
  <c r="K14" i="1"/>
  <c r="K13" i="1"/>
  <c r="J24" i="1" l="1"/>
  <c r="I24" i="1"/>
  <c r="J23" i="1"/>
  <c r="I23" i="1"/>
  <c r="J22" i="1"/>
  <c r="I22" i="1"/>
  <c r="J21" i="1"/>
  <c r="I21" i="1"/>
  <c r="J20" i="1"/>
  <c r="I20" i="1"/>
  <c r="J19" i="1"/>
  <c r="I19" i="1"/>
  <c r="J11" i="1"/>
  <c r="I11" i="1"/>
  <c r="H22" i="1"/>
  <c r="H23" i="1"/>
  <c r="H24" i="1"/>
  <c r="H21" i="1"/>
  <c r="H20" i="1"/>
  <c r="H19" i="1"/>
  <c r="K24" i="1" l="1"/>
  <c r="I26" i="1"/>
  <c r="J26" i="1"/>
  <c r="K19" i="1"/>
  <c r="K20" i="1"/>
  <c r="K22" i="1"/>
  <c r="K23" i="1"/>
  <c r="K21" i="1"/>
  <c r="K11" i="1"/>
  <c r="H11" i="1"/>
  <c r="K18" i="1" l="1"/>
</calcChain>
</file>

<file path=xl/sharedStrings.xml><?xml version="1.0" encoding="utf-8"?>
<sst xmlns="http://schemas.openxmlformats.org/spreadsheetml/2006/main" count="74" uniqueCount="67">
  <si>
    <t>(на бланке организации)</t>
  </si>
  <si>
    <t>Тендерное коммерческое предложение</t>
  </si>
  <si>
    <t>Стоимость, указанная в предложении, включает в себя все необходимые затраты на выполнение полного комплекса работ, включая НДС</t>
  </si>
  <si>
    <t>ИНН претендента</t>
  </si>
  <si>
    <t>Название компании — претендента</t>
  </si>
  <si>
    <t>№№</t>
  </si>
  <si>
    <t>Предмет закупки</t>
  </si>
  <si>
    <t>Примечания</t>
  </si>
  <si>
    <t>Ед. изм.</t>
  </si>
  <si>
    <t>Кол-во ИТОГО</t>
  </si>
  <si>
    <t>Цена, руб. с НДС</t>
  </si>
  <si>
    <t>Стоимость, руб. с НДС</t>
  </si>
  <si>
    <t>Материалы/ оборудование</t>
  </si>
  <si>
    <t xml:space="preserve"> СМР/ ПНР </t>
  </si>
  <si>
    <t>Всего,
руб. с НДС</t>
  </si>
  <si>
    <t>6</t>
  </si>
  <si>
    <t>10</t>
  </si>
  <si>
    <t>шт</t>
  </si>
  <si>
    <t>ИТОГО:</t>
  </si>
  <si>
    <t>Квалификационная и контактная информация</t>
  </si>
  <si>
    <t>Наличие авансирования</t>
  </si>
  <si>
    <t>да (%) /нет</t>
  </si>
  <si>
    <t>Готовность приступить к работе по уведомлению</t>
  </si>
  <si>
    <t>да /нет</t>
  </si>
  <si>
    <t>Готовность предоставить банковскую гарантию (при наличии аванса)</t>
  </si>
  <si>
    <t>да(банк) /нет</t>
  </si>
  <si>
    <t>Срок исполнения предмета тендера</t>
  </si>
  <si>
    <t>мес.</t>
  </si>
  <si>
    <t>Гарантийный срок</t>
  </si>
  <si>
    <t>месяцев</t>
  </si>
  <si>
    <t>Виды работ, планируемые к выполнению субподрядными организациями</t>
  </si>
  <si>
    <t>вид работ-наименование</t>
  </si>
  <si>
    <t>Готовность подписать договор в редакции Заказчика</t>
  </si>
  <si>
    <t>да/нет</t>
  </si>
  <si>
    <t>Наличие СРО</t>
  </si>
  <si>
    <t>да (сумма) /нет</t>
  </si>
  <si>
    <t>Опыт реализации подобных видов работ за последние 2-3 года (указать не более 5 ключевых объектов и их заказчиков )</t>
  </si>
  <si>
    <t>объект/заказчик/год</t>
  </si>
  <si>
    <t>Численность работающих всего / численность, планируемая для выполнения предмета тендера</t>
  </si>
  <si>
    <t>кол-во/кол-во</t>
  </si>
  <si>
    <t>Дата регистрации компании</t>
  </si>
  <si>
    <t>дд/мм/гг</t>
  </si>
  <si>
    <t xml:space="preserve">Оборот за последние 3 года (указать оборот (выручку) по данным бухгалтерской отчетности за 2016/2017/2018 год) </t>
  </si>
  <si>
    <t>год-сумма/год-сумма/год-сумма (руб.без НДС)</t>
  </si>
  <si>
    <t>2016-
2017-
2018-</t>
  </si>
  <si>
    <t>Сайт компании</t>
  </si>
  <si>
    <t>ссылка</t>
  </si>
  <si>
    <t>Руководитель:  Ф.И.О. полностью, тел., e-mail</t>
  </si>
  <si>
    <t>Контактное лицо:  Ф.И.О. полностью, тел., e-mail</t>
  </si>
  <si>
    <t>Примечание к ТКП претендента</t>
  </si>
  <si>
    <t xml:space="preserve"> - обязательные для заполнения поля</t>
  </si>
  <si>
    <t>м.п.</t>
  </si>
  <si>
    <t>Дополнительные затраты</t>
  </si>
  <si>
    <t xml:space="preserve"> на объекте: «Строительство многоквартирных жилых домов со встроенно-пристроенными помещениями (этап 51 в жилом квартале по ППТ С21, этап 52 в жилом квартале по ППТ С12) в составе жилого массива площадью 100,63 Га» по адресу: г. Симферополь, с севера – Симферопольская объездная дорога, с востока – ул. Куйбышева, с юга – проектируемая дорога городского назначения, с запада – ул. Киевская г. Симферополя, участок 5.6» </t>
  </si>
  <si>
    <t>тн</t>
  </si>
  <si>
    <t>на выполнение работ по устройству систем внутриплощадочного электроснабжения</t>
  </si>
  <si>
    <t>Кабельно-проводниковая продукция</t>
  </si>
  <si>
    <t>Кабель силовой с алюминиевыми жилами с изоляцией из ПВХ пластика бронированных стальными оцинкованными лентами с защитным шлангом из ПВХ пластика сечением 4х240мм2 ГОСТ 31996-2012</t>
  </si>
  <si>
    <t>АВБбШВ 4х240</t>
  </si>
  <si>
    <t>Кабель силовой с алюминиевыми жилами с изоляцией из ПВХ пластика бронированных стальными оцинкованными лентами с защитным шлангом из ПВХ пластика сечением 4х185мм2 ГОСТ 31996-2012</t>
  </si>
  <si>
    <t>АВБбШВ 4х185</t>
  </si>
  <si>
    <t>Муфта кабельная концевая внутренней установки с болтовыми наконечниками для 4-х жильного кабеля сечением 150…240</t>
  </si>
  <si>
    <t>ПКВтп 4Х150/240 с/н</t>
  </si>
  <si>
    <t>Труба гибкая двустенная гофрированная D=110мм с нейлоновой протяжкой</t>
  </si>
  <si>
    <t>Труба металлическая D=100мм</t>
  </si>
  <si>
    <t>Кирпич красный полнотелый обожженный</t>
  </si>
  <si>
    <t>Песок строительный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</si>
</sst>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* #,##0.00&quot;    &quot;;\-* #,##0.00&quot;    &quot;;\ * \-#&quot;    &quot;;\ @\ "/>
    <numFmt numFmtId="165" formatCode="#,##0.0"/>
  </numFmts>
  <fonts count="30" x14ac:knownFonts="1">
    <font>
      <sz val="10"/>
      <name val="Arial Cyr"/>
      <charset val="204"/>
    </font>
    <font>
      <sz val="10"/>
      <color rgb="FFFFFFFF"/>
      <name val="Arial Cyr"/>
      <charset val="204"/>
    </font>
    <font>
      <b/>
      <sz val="10"/>
      <color rgb="FF000000"/>
      <name val="Arial Cyr"/>
      <charset val="204"/>
    </font>
    <font>
      <sz val="10"/>
      <color rgb="FFCC0000"/>
      <name val="Arial Cyr"/>
      <charset val="204"/>
    </font>
    <font>
      <b/>
      <sz val="10"/>
      <color rgb="FFFFFFFF"/>
      <name val="Arial Cyr"/>
      <charset val="204"/>
    </font>
    <font>
      <i/>
      <sz val="10"/>
      <color rgb="FF808080"/>
      <name val="Arial Cyr"/>
      <charset val="204"/>
    </font>
    <font>
      <sz val="10"/>
      <color rgb="FF006600"/>
      <name val="Arial Cyr"/>
      <charset val="204"/>
    </font>
    <font>
      <sz val="18"/>
      <color rgb="FF000000"/>
      <name val="Arial Cyr"/>
      <charset val="204"/>
    </font>
    <font>
      <sz val="12"/>
      <color rgb="FF000000"/>
      <name val="Arial Cyr"/>
      <charset val="204"/>
    </font>
    <font>
      <u/>
      <sz val="10"/>
      <color rgb="FF0000EE"/>
      <name val="Arial Cyr"/>
      <charset val="204"/>
    </font>
    <font>
      <sz val="10"/>
      <color rgb="FF996600"/>
      <name val="Arial Cyr"/>
      <charset val="204"/>
    </font>
    <font>
      <sz val="10"/>
      <color rgb="FF333333"/>
      <name val="Arial Cyr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DD9C3"/>
      </patternFill>
    </fill>
    <fill>
      <patternFill patternType="solid">
        <fgColor rgb="FFFFCCCC"/>
        <bgColor rgb="FFFCD5B5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D7E4BD"/>
      </patternFill>
    </fill>
    <fill>
      <patternFill patternType="solid">
        <fgColor rgb="FFFFFFCC"/>
        <bgColor rgb="FFFFFFFF"/>
      </patternFill>
    </fill>
    <fill>
      <patternFill patternType="solid">
        <fgColor rgb="FFD7E4BD"/>
        <bgColor rgb="FFDDD9C3"/>
      </patternFill>
    </fill>
    <fill>
      <patternFill patternType="solid">
        <fgColor rgb="FFDCE6F2"/>
        <bgColor rgb="FFDDDDDD"/>
      </patternFill>
    </fill>
    <fill>
      <patternFill patternType="solid">
        <fgColor rgb="FF9BBB59"/>
        <bgColor rgb="FF969696"/>
      </patternFill>
    </fill>
    <fill>
      <patternFill patternType="solid">
        <fgColor rgb="FFFCD5B5"/>
        <bgColor rgb="FFFFCCCC"/>
      </patternFill>
    </fill>
    <fill>
      <patternFill patternType="solid">
        <fgColor rgb="FFDDD9C3"/>
        <bgColor rgb="FFDDDDDD"/>
      </patternFill>
    </fill>
    <fill>
      <patternFill patternType="solid">
        <fgColor rgb="FFC5E0B4"/>
        <bgColor rgb="FFD7E4BD"/>
      </patternFill>
    </fill>
    <fill>
      <patternFill patternType="solid">
        <fgColor theme="9" tint="0.59999389629810485"/>
        <bgColor rgb="FFFFFF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DDD9C3"/>
      </patternFill>
    </fill>
  </fills>
  <borders count="2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9">
    <xf numFmtId="0" fontId="0" fillId="0" borderId="0"/>
    <xf numFmtId="164" fontId="29" fillId="0" borderId="0" applyBorder="0" applyProtection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29" fillId="0" borderId="0" applyBorder="0" applyProtection="0"/>
    <xf numFmtId="0" fontId="29" fillId="0" borderId="0" applyBorder="0" applyProtection="0"/>
    <xf numFmtId="0" fontId="3" fillId="0" borderId="0" applyBorder="0" applyProtection="0"/>
    <xf numFmtId="0" fontId="12" fillId="0" borderId="0" applyBorder="0" applyProtection="0"/>
    <xf numFmtId="0" fontId="13" fillId="0" borderId="0"/>
    <xf numFmtId="0" fontId="29" fillId="0" borderId="0"/>
    <xf numFmtId="0" fontId="14" fillId="0" borderId="0"/>
    <xf numFmtId="0" fontId="14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</cellStyleXfs>
  <cellXfs count="81">
    <xf numFmtId="0" fontId="0" fillId="0" borderId="0" xfId="0"/>
    <xf numFmtId="49" fontId="15" fillId="0" borderId="0" xfId="0" applyNumberFormat="1" applyFont="1" applyProtection="1"/>
    <xf numFmtId="0" fontId="15" fillId="0" borderId="0" xfId="0" applyFont="1" applyProtection="1"/>
    <xf numFmtId="0" fontId="15" fillId="0" borderId="0" xfId="0" applyFont="1" applyAlignment="1" applyProtection="1">
      <alignment horizontal="left"/>
    </xf>
    <xf numFmtId="4" fontId="15" fillId="0" borderId="0" xfId="0" applyNumberFormat="1" applyFont="1" applyProtection="1"/>
    <xf numFmtId="4" fontId="15" fillId="0" borderId="0" xfId="0" applyNumberFormat="1" applyFont="1" applyAlignment="1" applyProtection="1">
      <alignment horizontal="right"/>
    </xf>
    <xf numFmtId="49" fontId="16" fillId="9" borderId="0" xfId="0" applyNumberFormat="1" applyFont="1" applyFill="1" applyAlignment="1" applyProtection="1">
      <alignment vertical="center"/>
      <protection locked="0"/>
    </xf>
    <xf numFmtId="0" fontId="17" fillId="9" borderId="0" xfId="0" applyFont="1" applyFill="1" applyAlignment="1" applyProtection="1">
      <alignment vertical="center"/>
      <protection locked="0"/>
    </xf>
    <xf numFmtId="0" fontId="17" fillId="9" borderId="0" xfId="0" applyFont="1" applyFill="1" applyAlignment="1" applyProtection="1">
      <alignment horizontal="left" vertical="center"/>
      <protection locked="0"/>
    </xf>
    <xf numFmtId="0" fontId="17" fillId="9" borderId="0" xfId="0" applyFont="1" applyFill="1" applyAlignment="1" applyProtection="1">
      <alignment horizontal="center" vertical="center"/>
      <protection locked="0"/>
    </xf>
    <xf numFmtId="4" fontId="15" fillId="9" borderId="0" xfId="0" applyNumberFormat="1" applyFont="1" applyFill="1" applyAlignment="1" applyProtection="1">
      <alignment vertical="center"/>
      <protection locked="0"/>
    </xf>
    <xf numFmtId="4" fontId="15" fillId="9" borderId="0" xfId="0" applyNumberFormat="1" applyFont="1" applyFill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center" vertical="center" wrapText="1"/>
    </xf>
    <xf numFmtId="4" fontId="20" fillId="0" borderId="8" xfId="0" applyNumberFormat="1" applyFont="1" applyBorder="1" applyAlignment="1" applyProtection="1">
      <alignment horizontal="center" vertical="center" wrapText="1"/>
      <protection locked="0"/>
    </xf>
    <xf numFmtId="4" fontId="20" fillId="0" borderId="9" xfId="0" applyNumberFormat="1" applyFont="1" applyBorder="1" applyAlignment="1" applyProtection="1">
      <alignment horizontal="center" vertical="center" wrapText="1"/>
      <protection locked="0"/>
    </xf>
    <xf numFmtId="0" fontId="15" fillId="0" borderId="0" xfId="20" applyFont="1" applyProtection="1">
      <protection locked="0"/>
    </xf>
    <xf numFmtId="49" fontId="22" fillId="0" borderId="10" xfId="20" applyNumberFormat="1" applyFont="1" applyBorder="1" applyAlignment="1" applyProtection="1">
      <alignment horizontal="center" vertical="center" wrapText="1"/>
      <protection locked="0"/>
    </xf>
    <xf numFmtId="0" fontId="23" fillId="0" borderId="10" xfId="20" applyFont="1" applyBorder="1" applyAlignment="1" applyProtection="1">
      <alignment horizontal="left" vertical="center" wrapText="1"/>
    </xf>
    <xf numFmtId="0" fontId="23" fillId="0" borderId="10" xfId="34" applyNumberFormat="1" applyFont="1" applyBorder="1" applyAlignment="1" applyProtection="1">
      <alignment horizontal="left" vertical="center" wrapText="1"/>
      <protection locked="0"/>
    </xf>
    <xf numFmtId="0" fontId="23" fillId="0" borderId="10" xfId="20" applyFont="1" applyBorder="1" applyAlignment="1" applyProtection="1">
      <alignment horizontal="center" vertical="center" wrapText="1"/>
    </xf>
    <xf numFmtId="3" fontId="23" fillId="0" borderId="11" xfId="34" applyNumberFormat="1" applyFont="1" applyBorder="1" applyAlignment="1" applyProtection="1">
      <alignment horizontal="center" vertical="center"/>
      <protection locked="0"/>
    </xf>
    <xf numFmtId="4" fontId="23" fillId="0" borderId="12" xfId="34" applyNumberFormat="1" applyFont="1" applyBorder="1" applyAlignment="1" applyProtection="1">
      <alignment horizontal="right" vertical="center"/>
      <protection locked="0"/>
    </xf>
    <xf numFmtId="4" fontId="23" fillId="0" borderId="10" xfId="34" applyNumberFormat="1" applyFont="1" applyBorder="1" applyAlignment="1" applyProtection="1">
      <alignment horizontal="right" vertical="center"/>
      <protection locked="0"/>
    </xf>
    <xf numFmtId="4" fontId="23" fillId="0" borderId="10" xfId="34" applyNumberFormat="1" applyFont="1" applyBorder="1" applyAlignment="1" applyProtection="1">
      <alignment horizontal="right" vertical="center"/>
    </xf>
    <xf numFmtId="49" fontId="22" fillId="0" borderId="10" xfId="20" applyNumberFormat="1" applyFont="1" applyBorder="1" applyAlignment="1" applyProtection="1">
      <alignment horizontal="center" vertical="top" wrapText="1"/>
      <protection locked="0"/>
    </xf>
    <xf numFmtId="0" fontId="23" fillId="0" borderId="10" xfId="20" applyFont="1" applyBorder="1" applyAlignment="1" applyProtection="1">
      <alignment horizontal="left" vertical="top" wrapText="1"/>
    </xf>
    <xf numFmtId="0" fontId="23" fillId="0" borderId="10" xfId="20" applyFont="1" applyBorder="1" applyAlignment="1" applyProtection="1">
      <alignment horizontal="center" vertical="top" wrapText="1"/>
    </xf>
    <xf numFmtId="3" fontId="23" fillId="0" borderId="11" xfId="34" applyNumberFormat="1" applyFont="1" applyBorder="1" applyAlignment="1" applyProtection="1">
      <alignment horizontal="center" vertical="top"/>
      <protection locked="0"/>
    </xf>
    <xf numFmtId="4" fontId="23" fillId="9" borderId="12" xfId="34" applyNumberFormat="1" applyFont="1" applyFill="1" applyBorder="1" applyAlignment="1" applyProtection="1">
      <alignment horizontal="right" vertical="center"/>
      <protection locked="0"/>
    </xf>
    <xf numFmtId="4" fontId="23" fillId="9" borderId="10" xfId="34" applyNumberFormat="1" applyFont="1" applyFill="1" applyBorder="1" applyAlignment="1" applyProtection="1">
      <alignment horizontal="right" vertical="center"/>
      <protection locked="0"/>
    </xf>
    <xf numFmtId="4" fontId="23" fillId="0" borderId="10" xfId="34" applyNumberFormat="1" applyFont="1" applyBorder="1" applyAlignment="1" applyProtection="1">
      <alignment horizontal="right" vertical="top"/>
    </xf>
    <xf numFmtId="4" fontId="23" fillId="0" borderId="13" xfId="34" applyNumberFormat="1" applyFont="1" applyBorder="1" applyAlignment="1" applyProtection="1">
      <alignment horizontal="right" vertical="top"/>
    </xf>
    <xf numFmtId="4" fontId="21" fillId="12" borderId="6" xfId="20" applyNumberFormat="1" applyFont="1" applyFill="1" applyBorder="1" applyAlignment="1" applyProtection="1">
      <alignment vertical="center" wrapText="1"/>
      <protection locked="0"/>
    </xf>
    <xf numFmtId="4" fontId="21" fillId="12" borderId="4" xfId="20" applyNumberFormat="1" applyFont="1" applyFill="1" applyBorder="1" applyAlignment="1" applyProtection="1">
      <alignment vertical="center" wrapText="1"/>
      <protection locked="0"/>
    </xf>
    <xf numFmtId="4" fontId="21" fillId="12" borderId="5" xfId="20" applyNumberFormat="1" applyFont="1" applyFill="1" applyBorder="1" applyAlignment="1" applyProtection="1">
      <alignment vertical="center" wrapText="1"/>
      <protection locked="0"/>
    </xf>
    <xf numFmtId="164" fontId="26" fillId="13" borderId="5" xfId="1" applyFont="1" applyFill="1" applyBorder="1" applyAlignment="1" applyProtection="1">
      <alignment horizontal="right" vertical="center" wrapText="1"/>
    </xf>
    <xf numFmtId="49" fontId="15" fillId="0" borderId="2" xfId="1" applyNumberFormat="1" applyFont="1" applyBorder="1" applyAlignment="1" applyProtection="1">
      <alignment horizontal="center" vertical="center" wrapText="1"/>
    </xf>
    <xf numFmtId="0" fontId="16" fillId="0" borderId="0" xfId="0" applyFont="1" applyProtection="1"/>
    <xf numFmtId="49" fontId="15" fillId="0" borderId="12" xfId="1" applyNumberFormat="1" applyFont="1" applyBorder="1" applyAlignment="1" applyProtection="1">
      <alignment horizontal="center" vertical="center" wrapText="1"/>
    </xf>
    <xf numFmtId="0" fontId="28" fillId="0" borderId="0" xfId="0" applyFont="1" applyProtection="1"/>
    <xf numFmtId="49" fontId="15" fillId="0" borderId="8" xfId="1" applyNumberFormat="1" applyFont="1" applyBorder="1" applyAlignment="1" applyProtection="1">
      <alignment horizontal="center" vertical="center" wrapText="1"/>
    </xf>
    <xf numFmtId="49" fontId="22" fillId="14" borderId="22" xfId="0" applyNumberFormat="1" applyFont="1" applyFill="1" applyBorder="1" applyAlignment="1">
      <alignment horizontal="center" wrapText="1"/>
    </xf>
    <xf numFmtId="0" fontId="22" fillId="0" borderId="0" xfId="0" applyFont="1"/>
    <xf numFmtId="0" fontId="23" fillId="0" borderId="10" xfId="34" applyNumberFormat="1" applyFont="1" applyBorder="1" applyAlignment="1" applyProtection="1">
      <alignment horizontal="center" vertical="top" wrapText="1"/>
      <protection locked="0"/>
    </xf>
    <xf numFmtId="0" fontId="21" fillId="11" borderId="5" xfId="20" applyFont="1" applyFill="1" applyBorder="1" applyAlignment="1" applyProtection="1">
      <alignment vertical="center" wrapText="1"/>
      <protection locked="0"/>
    </xf>
    <xf numFmtId="49" fontId="22" fillId="16" borderId="10" xfId="20" applyNumberFormat="1" applyFont="1" applyFill="1" applyBorder="1" applyAlignment="1" applyProtection="1">
      <alignment horizontal="center" vertical="top" wrapText="1"/>
      <protection locked="0"/>
    </xf>
    <xf numFmtId="0" fontId="23" fillId="16" borderId="10" xfId="20" applyFont="1" applyFill="1" applyBorder="1" applyAlignment="1" applyProtection="1">
      <alignment horizontal="left" vertical="top" wrapText="1"/>
    </xf>
    <xf numFmtId="0" fontId="23" fillId="16" borderId="10" xfId="34" applyNumberFormat="1" applyFont="1" applyFill="1" applyBorder="1" applyAlignment="1" applyProtection="1">
      <alignment horizontal="left" vertical="top" wrapText="1"/>
      <protection locked="0"/>
    </xf>
    <xf numFmtId="0" fontId="23" fillId="16" borderId="10" xfId="20" applyFont="1" applyFill="1" applyBorder="1" applyAlignment="1" applyProtection="1">
      <alignment horizontal="center" vertical="top" wrapText="1"/>
    </xf>
    <xf numFmtId="3" fontId="23" fillId="16" borderId="11" xfId="34" applyNumberFormat="1" applyFont="1" applyFill="1" applyBorder="1" applyAlignment="1" applyProtection="1">
      <alignment horizontal="center" vertical="top"/>
      <protection locked="0"/>
    </xf>
    <xf numFmtId="49" fontId="22" fillId="16" borderId="10" xfId="20" applyNumberFormat="1" applyFont="1" applyFill="1" applyBorder="1" applyAlignment="1" applyProtection="1">
      <alignment horizontal="center" vertical="center" wrapText="1"/>
      <protection locked="0"/>
    </xf>
    <xf numFmtId="0" fontId="23" fillId="16" borderId="10" xfId="20" applyFont="1" applyFill="1" applyBorder="1" applyAlignment="1" applyProtection="1">
      <alignment horizontal="left" vertical="center" wrapText="1"/>
    </xf>
    <xf numFmtId="0" fontId="23" fillId="16" borderId="10" xfId="34" applyNumberFormat="1" applyFont="1" applyFill="1" applyBorder="1" applyAlignment="1" applyProtection="1">
      <alignment horizontal="left" vertical="center" wrapText="1"/>
      <protection locked="0"/>
    </xf>
    <xf numFmtId="0" fontId="23" fillId="16" borderId="10" xfId="20" applyFont="1" applyFill="1" applyBorder="1" applyAlignment="1" applyProtection="1">
      <alignment horizontal="center" vertical="center" wrapText="1"/>
    </xf>
    <xf numFmtId="3" fontId="23" fillId="16" borderId="11" xfId="34" applyNumberFormat="1" applyFont="1" applyFill="1" applyBorder="1" applyAlignment="1" applyProtection="1">
      <alignment horizontal="center" vertical="center"/>
      <protection locked="0"/>
    </xf>
    <xf numFmtId="4" fontId="23" fillId="17" borderId="12" xfId="34" applyNumberFormat="1" applyFont="1" applyFill="1" applyBorder="1" applyAlignment="1" applyProtection="1">
      <alignment horizontal="right" vertical="center"/>
      <protection locked="0"/>
    </xf>
    <xf numFmtId="4" fontId="23" fillId="17" borderId="10" xfId="34" applyNumberFormat="1" applyFont="1" applyFill="1" applyBorder="1" applyAlignment="1" applyProtection="1">
      <alignment horizontal="right" vertical="center"/>
      <protection locked="0"/>
    </xf>
    <xf numFmtId="4" fontId="21" fillId="11" borderId="5" xfId="20" applyNumberFormat="1" applyFont="1" applyFill="1" applyBorder="1" applyAlignment="1" applyProtection="1">
      <alignment vertical="center" wrapText="1"/>
      <protection locked="0"/>
    </xf>
    <xf numFmtId="0" fontId="27" fillId="0" borderId="9" xfId="0" applyFont="1" applyBorder="1" applyAlignment="1" applyProtection="1">
      <alignment horizontal="left" vertical="center" wrapText="1"/>
    </xf>
    <xf numFmtId="0" fontId="27" fillId="0" borderId="20" xfId="0" applyFont="1" applyBorder="1" applyAlignment="1" applyProtection="1">
      <alignment horizontal="center" vertical="center" wrapText="1"/>
    </xf>
    <xf numFmtId="0" fontId="15" fillId="0" borderId="21" xfId="33" applyFont="1" applyBorder="1" applyAlignment="1" applyProtection="1">
      <alignment horizontal="center" vertical="center" wrapText="1"/>
      <protection locked="0"/>
    </xf>
    <xf numFmtId="0" fontId="27" fillId="0" borderId="17" xfId="0" applyFont="1" applyBorder="1" applyAlignment="1" applyProtection="1">
      <alignment horizontal="left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0" fontId="15" fillId="0" borderId="19" xfId="33" applyFont="1" applyBorder="1" applyAlignment="1" applyProtection="1">
      <alignment horizontal="center" vertical="center" wrapText="1"/>
      <protection locked="0"/>
    </xf>
    <xf numFmtId="0" fontId="24" fillId="13" borderId="4" xfId="20" applyFont="1" applyFill="1" applyBorder="1" applyAlignment="1" applyProtection="1">
      <alignment horizontal="left" vertical="center" wrapText="1"/>
      <protection locked="0"/>
    </xf>
    <xf numFmtId="0" fontId="25" fillId="13" borderId="5" xfId="20" applyFont="1" applyFill="1" applyBorder="1" applyAlignment="1" applyProtection="1">
      <alignment horizontal="left" vertical="center" wrapText="1"/>
      <protection locked="0"/>
    </xf>
    <xf numFmtId="0" fontId="27" fillId="0" borderId="14" xfId="0" applyFont="1" applyBorder="1" applyAlignment="1" applyProtection="1">
      <alignment horizontal="left" vertical="center" wrapText="1"/>
    </xf>
    <xf numFmtId="0" fontId="27" fillId="0" borderId="15" xfId="0" applyFont="1" applyBorder="1" applyAlignment="1" applyProtection="1">
      <alignment horizontal="center" vertical="center" wrapText="1"/>
    </xf>
    <xf numFmtId="0" fontId="15" fillId="0" borderId="16" xfId="33" applyFont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21" fillId="12" borderId="4" xfId="20" applyFont="1" applyFill="1" applyBorder="1" applyAlignment="1" applyProtection="1">
      <alignment horizontal="center" vertical="center" wrapText="1"/>
      <protection locked="0"/>
    </xf>
    <xf numFmtId="49" fontId="20" fillId="0" borderId="4" xfId="0" applyNumberFormat="1" applyFont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165" fontId="20" fillId="0" borderId="6" xfId="0" applyNumberFormat="1" applyFont="1" applyBorder="1" applyAlignment="1" applyProtection="1">
      <alignment horizontal="center" vertical="center" wrapText="1"/>
    </xf>
    <xf numFmtId="0" fontId="21" fillId="11" borderId="23" xfId="20" applyFont="1" applyFill="1" applyBorder="1" applyAlignment="1" applyProtection="1">
      <alignment horizontal="left" vertical="center" wrapText="1"/>
      <protection locked="0"/>
    </xf>
    <xf numFmtId="0" fontId="21" fillId="11" borderId="24" xfId="20" applyFont="1" applyFill="1" applyBorder="1" applyAlignment="1" applyProtection="1">
      <alignment horizontal="left" vertical="center" wrapText="1"/>
      <protection locked="0"/>
    </xf>
    <xf numFmtId="0" fontId="18" fillId="10" borderId="0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9" fillId="15" borderId="2" xfId="0" applyFont="1" applyFill="1" applyBorder="1" applyAlignment="1" applyProtection="1">
      <alignment horizontal="center" vertical="center" wrapText="1"/>
      <protection locked="0"/>
    </xf>
    <xf numFmtId="0" fontId="19" fillId="15" borderId="3" xfId="0" applyFont="1" applyFill="1" applyBorder="1" applyAlignment="1" applyProtection="1">
      <alignment horizontal="center" vertical="center" wrapText="1"/>
      <protection locked="0"/>
    </xf>
  </cellXfs>
  <cellStyles count="39">
    <cellStyle name="Accent 1 14" xfId="2"/>
    <cellStyle name="Accent 13" xfId="3"/>
    <cellStyle name="Accent 2 15" xfId="4"/>
    <cellStyle name="Accent 3 16" xfId="5"/>
    <cellStyle name="Bad 10" xfId="6"/>
    <cellStyle name="Error 12" xfId="7"/>
    <cellStyle name="Footnote 5" xfId="8"/>
    <cellStyle name="Good 8" xfId="9"/>
    <cellStyle name="Heading 1 1" xfId="10"/>
    <cellStyle name="Heading 2 2" xfId="11"/>
    <cellStyle name="Hyperlink 6" xfId="12"/>
    <cellStyle name="Neutral 9" xfId="13"/>
    <cellStyle name="Note 4" xfId="14"/>
    <cellStyle name="Status 7" xfId="15"/>
    <cellStyle name="Text 3" xfId="16"/>
    <cellStyle name="Warning 11" xfId="17"/>
    <cellStyle name="Гиперссылка 2" xfId="18"/>
    <cellStyle name="Обычный" xfId="0" builtinId="0"/>
    <cellStyle name="Обычный 12" xfId="19"/>
    <cellStyle name="Обычный 2" xfId="20"/>
    <cellStyle name="Обычный 2 2" xfId="21"/>
    <cellStyle name="Обычный 2 2 2" xfId="22"/>
    <cellStyle name="Обычный 2 3" xfId="23"/>
    <cellStyle name="Обычный 2 3 2" xfId="24"/>
    <cellStyle name="Обычный 3" xfId="25"/>
    <cellStyle name="Обычный 3 3" xfId="26"/>
    <cellStyle name="Обычный 4" xfId="27"/>
    <cellStyle name="Обычный 4 2" xfId="28"/>
    <cellStyle name="Обычный 4 3" xfId="29"/>
    <cellStyle name="Обычный 5" xfId="30"/>
    <cellStyle name="Обычный 5 2" xfId="31"/>
    <cellStyle name="Обычный 7" xfId="32"/>
    <cellStyle name="Обычный_Лист1" xfId="33"/>
    <cellStyle name="Финансовый" xfId="1" builtinId="3"/>
    <cellStyle name="Финансовый 2" xfId="34"/>
    <cellStyle name="Финансовый 2 2" xfId="35"/>
    <cellStyle name="Финансовый 2 2 2" xfId="36"/>
    <cellStyle name="Финансовый 3" xfId="37"/>
    <cellStyle name="Финансовый 4" xfId="38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9C3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D7E4BD"/>
      <rgbColor rgb="FFCCFFCC"/>
      <rgbColor rgb="FFFFFF99"/>
      <rgbColor rgb="FFC5E0B4"/>
      <rgbColor rgb="FFFFCCCC"/>
      <rgbColor rgb="FFCC99FF"/>
      <rgbColor rgb="FFFCD5B5"/>
      <rgbColor rgb="FF3366FF"/>
      <rgbColor rgb="FF33CCCC"/>
      <rgbColor rgb="FF9BBB59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vmadrid02_nt\ybs\Documents%20and%20Settings\peterl\Local%20Settings\Temporary%20Internet%20Files\OLK18\Feasibility%20Template%20R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sets &amp; Other Co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BB59"/>
    <pageSetUpPr fitToPage="1"/>
  </sheetPr>
  <dimension ref="A1:AMJ47"/>
  <sheetViews>
    <sheetView tabSelected="1" zoomScale="75" zoomScaleNormal="75" workbookViewId="0">
      <pane xSplit="12" ySplit="9" topLeftCell="M17" activePane="bottomRight" state="frozen"/>
      <selection pane="topRight" activeCell="M1" sqref="M1"/>
      <selection pane="bottomLeft" activeCell="A18" sqref="A18"/>
      <selection pane="bottomRight" activeCell="K27" sqref="K27"/>
    </sheetView>
  </sheetViews>
  <sheetFormatPr defaultRowHeight="15.75" outlineLevelRow="3" x14ac:dyDescent="0.25"/>
  <cols>
    <col min="1" max="1" width="9.140625" style="1" customWidth="1"/>
    <col min="2" max="2" width="58.85546875" style="2" customWidth="1"/>
    <col min="3" max="3" width="20.85546875" style="3" customWidth="1"/>
    <col min="4" max="4" width="11.28515625" style="2" customWidth="1"/>
    <col min="5" max="5" width="18.42578125" style="2" customWidth="1"/>
    <col min="6" max="6" width="17.85546875" style="4" customWidth="1"/>
    <col min="7" max="7" width="17.28515625" style="4" customWidth="1"/>
    <col min="8" max="8" width="17.5703125" style="4" customWidth="1"/>
    <col min="9" max="9" width="18.85546875" style="4" customWidth="1"/>
    <col min="10" max="10" width="24.7109375" style="4" customWidth="1"/>
    <col min="11" max="11" width="25" style="5" customWidth="1"/>
    <col min="12" max="1023" width="9.140625" style="2" customWidth="1"/>
    <col min="1024" max="1025" width="11.5703125"/>
  </cols>
  <sheetData>
    <row r="1" spans="1:1024" ht="26.25" customHeight="1" x14ac:dyDescent="0.25">
      <c r="A1" s="6" t="s">
        <v>0</v>
      </c>
      <c r="B1" s="7"/>
      <c r="C1" s="8"/>
      <c r="D1" s="9"/>
      <c r="E1" s="9"/>
      <c r="F1" s="10"/>
      <c r="G1" s="10"/>
      <c r="H1" s="10"/>
      <c r="I1" s="10"/>
      <c r="J1" s="10"/>
      <c r="K1" s="11"/>
    </row>
    <row r="2" spans="1:1024" ht="15" customHeight="1" x14ac:dyDescent="0.2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024" ht="17.45" customHeight="1" x14ac:dyDescent="0.25">
      <c r="A3" s="77" t="s">
        <v>55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024" ht="57" customHeight="1" x14ac:dyDescent="0.25">
      <c r="A4" s="77" t="s">
        <v>53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024" ht="15" customHeight="1" x14ac:dyDescent="0.25">
      <c r="A5" s="78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1024" ht="36.950000000000003" customHeight="1" x14ac:dyDescent="0.25">
      <c r="A6" s="12"/>
      <c r="B6" s="12"/>
      <c r="C6" s="12"/>
      <c r="D6" s="12"/>
      <c r="E6" s="12"/>
      <c r="F6" s="79" t="s">
        <v>3</v>
      </c>
      <c r="G6" s="79"/>
      <c r="H6" s="80" t="s">
        <v>4</v>
      </c>
      <c r="I6" s="80"/>
      <c r="J6" s="80"/>
      <c r="K6" s="80"/>
    </row>
    <row r="7" spans="1:1024" ht="32.25" customHeight="1" x14ac:dyDescent="0.25">
      <c r="A7" s="72" t="s">
        <v>5</v>
      </c>
      <c r="B7" s="73" t="s">
        <v>6</v>
      </c>
      <c r="C7" s="73" t="s">
        <v>7</v>
      </c>
      <c r="D7" s="73" t="s">
        <v>8</v>
      </c>
      <c r="E7" s="74" t="s">
        <v>9</v>
      </c>
      <c r="F7" s="69" t="s">
        <v>10</v>
      </c>
      <c r="G7" s="69"/>
      <c r="H7" s="69"/>
      <c r="I7" s="70" t="s">
        <v>11</v>
      </c>
      <c r="J7" s="70"/>
      <c r="K7" s="70"/>
    </row>
    <row r="8" spans="1:1024" ht="15.75" customHeight="1" x14ac:dyDescent="0.25">
      <c r="A8" s="72"/>
      <c r="B8" s="73"/>
      <c r="C8" s="73"/>
      <c r="D8" s="73"/>
      <c r="E8" s="74"/>
      <c r="F8" s="69"/>
      <c r="G8" s="69"/>
      <c r="H8" s="69"/>
      <c r="I8" s="70"/>
      <c r="J8" s="70"/>
      <c r="K8" s="70"/>
    </row>
    <row r="9" spans="1:1024" ht="36" customHeight="1" thickBot="1" x14ac:dyDescent="0.3">
      <c r="A9" s="72"/>
      <c r="B9" s="73"/>
      <c r="C9" s="73"/>
      <c r="D9" s="73"/>
      <c r="E9" s="74"/>
      <c r="F9" s="13" t="s">
        <v>12</v>
      </c>
      <c r="G9" s="14" t="s">
        <v>13</v>
      </c>
      <c r="H9" s="14" t="s">
        <v>14</v>
      </c>
      <c r="I9" s="14" t="s">
        <v>12</v>
      </c>
      <c r="J9" s="14" t="s">
        <v>13</v>
      </c>
      <c r="K9" s="14" t="s">
        <v>14</v>
      </c>
    </row>
    <row r="10" spans="1:1024" s="15" customFormat="1" ht="15" customHeight="1" thickBot="1" x14ac:dyDescent="0.3">
      <c r="A10" s="75" t="s">
        <v>56</v>
      </c>
      <c r="B10" s="76"/>
      <c r="C10" s="76"/>
      <c r="D10" s="76"/>
      <c r="E10" s="76"/>
      <c r="F10" s="44"/>
      <c r="G10" s="44"/>
      <c r="H10" s="44"/>
      <c r="I10" s="57"/>
      <c r="J10" s="57"/>
      <c r="K10" s="57"/>
      <c r="AMJ10"/>
    </row>
    <row r="11" spans="1:1024" s="15" customFormat="1" ht="63" outlineLevel="3" x14ac:dyDescent="0.25">
      <c r="A11" s="24"/>
      <c r="B11" s="25" t="s">
        <v>57</v>
      </c>
      <c r="C11" s="43" t="s">
        <v>58</v>
      </c>
      <c r="D11" s="26" t="s">
        <v>51</v>
      </c>
      <c r="E11" s="27">
        <v>2538</v>
      </c>
      <c r="F11" s="28"/>
      <c r="G11" s="29"/>
      <c r="H11" s="30">
        <f>F11+G11</f>
        <v>0</v>
      </c>
      <c r="I11" s="30">
        <f>F11*E11</f>
        <v>0</v>
      </c>
      <c r="J11" s="30">
        <f>E11*G11</f>
        <v>0</v>
      </c>
      <c r="K11" s="31">
        <f>I11+J11</f>
        <v>0</v>
      </c>
      <c r="AMJ11"/>
    </row>
    <row r="12" spans="1:1024" s="15" customFormat="1" ht="63" outlineLevel="3" x14ac:dyDescent="0.25">
      <c r="A12" s="24"/>
      <c r="B12" s="25" t="s">
        <v>59</v>
      </c>
      <c r="C12" s="43" t="s">
        <v>60</v>
      </c>
      <c r="D12" s="26" t="s">
        <v>51</v>
      </c>
      <c r="E12" s="27">
        <f>1542+1712</f>
        <v>3254</v>
      </c>
      <c r="F12" s="28"/>
      <c r="G12" s="29"/>
      <c r="H12" s="30">
        <f t="shared" ref="H12:H17" si="0">F12+G12</f>
        <v>0</v>
      </c>
      <c r="I12" s="30">
        <f t="shared" ref="I12:I17" si="1">F12*E12</f>
        <v>0</v>
      </c>
      <c r="J12" s="30">
        <f t="shared" ref="J12:J17" si="2">E12*G12</f>
        <v>0</v>
      </c>
      <c r="K12" s="31">
        <f t="shared" ref="K12:K17" si="3">I12+J12</f>
        <v>0</v>
      </c>
      <c r="AMJ12"/>
    </row>
    <row r="13" spans="1:1024" s="15" customFormat="1" ht="47.25" outlineLevel="3" x14ac:dyDescent="0.25">
      <c r="A13" s="24"/>
      <c r="B13" s="25" t="s">
        <v>61</v>
      </c>
      <c r="C13" s="43" t="s">
        <v>62</v>
      </c>
      <c r="D13" s="26" t="s">
        <v>17</v>
      </c>
      <c r="E13" s="27">
        <f>24+20</f>
        <v>44</v>
      </c>
      <c r="F13" s="28"/>
      <c r="G13" s="29"/>
      <c r="H13" s="30">
        <f t="shared" si="0"/>
        <v>0</v>
      </c>
      <c r="I13" s="30">
        <f t="shared" si="1"/>
        <v>0</v>
      </c>
      <c r="J13" s="30">
        <f t="shared" si="2"/>
        <v>0</v>
      </c>
      <c r="K13" s="31">
        <f t="shared" si="3"/>
        <v>0</v>
      </c>
      <c r="AMJ13"/>
    </row>
    <row r="14" spans="1:1024" s="15" customFormat="1" ht="31.5" outlineLevel="3" x14ac:dyDescent="0.25">
      <c r="A14" s="24"/>
      <c r="B14" s="25" t="s">
        <v>63</v>
      </c>
      <c r="C14" s="43"/>
      <c r="D14" s="26" t="s">
        <v>51</v>
      </c>
      <c r="E14" s="27">
        <f>198+176</f>
        <v>374</v>
      </c>
      <c r="F14" s="28"/>
      <c r="G14" s="29"/>
      <c r="H14" s="30">
        <f t="shared" si="0"/>
        <v>0</v>
      </c>
      <c r="I14" s="30">
        <f t="shared" si="1"/>
        <v>0</v>
      </c>
      <c r="J14" s="30">
        <f t="shared" si="2"/>
        <v>0</v>
      </c>
      <c r="K14" s="31">
        <f t="shared" si="3"/>
        <v>0</v>
      </c>
      <c r="AMJ14"/>
    </row>
    <row r="15" spans="1:1024" s="15" customFormat="1" ht="17.25" customHeight="1" outlineLevel="3" x14ac:dyDescent="0.25">
      <c r="A15" s="24"/>
      <c r="B15" s="25" t="s">
        <v>64</v>
      </c>
      <c r="C15" s="43"/>
      <c r="D15" s="26" t="s">
        <v>51</v>
      </c>
      <c r="E15" s="27">
        <f>58+58</f>
        <v>116</v>
      </c>
      <c r="F15" s="28"/>
      <c r="G15" s="29"/>
      <c r="H15" s="30">
        <f t="shared" si="0"/>
        <v>0</v>
      </c>
      <c r="I15" s="30">
        <f t="shared" si="1"/>
        <v>0</v>
      </c>
      <c r="J15" s="30">
        <f t="shared" si="2"/>
        <v>0</v>
      </c>
      <c r="K15" s="31">
        <f t="shared" si="3"/>
        <v>0</v>
      </c>
      <c r="AMJ15"/>
    </row>
    <row r="16" spans="1:1024" s="15" customFormat="1" outlineLevel="3" x14ac:dyDescent="0.25">
      <c r="A16" s="24"/>
      <c r="B16" s="25" t="s">
        <v>65</v>
      </c>
      <c r="C16" s="43"/>
      <c r="D16" s="26" t="s">
        <v>17</v>
      </c>
      <c r="E16" s="27">
        <f>16947+7065</f>
        <v>24012</v>
      </c>
      <c r="F16" s="28"/>
      <c r="G16" s="29"/>
      <c r="H16" s="30">
        <f t="shared" si="0"/>
        <v>0</v>
      </c>
      <c r="I16" s="30">
        <f t="shared" si="1"/>
        <v>0</v>
      </c>
      <c r="J16" s="30">
        <f t="shared" si="2"/>
        <v>0</v>
      </c>
      <c r="K16" s="31">
        <f t="shared" si="3"/>
        <v>0</v>
      </c>
      <c r="AMJ16"/>
    </row>
    <row r="17" spans="1:1024" s="15" customFormat="1" ht="17.25" customHeight="1" outlineLevel="3" thickBot="1" x14ac:dyDescent="0.3">
      <c r="A17" s="24"/>
      <c r="B17" s="25" t="s">
        <v>66</v>
      </c>
      <c r="C17" s="43"/>
      <c r="D17" s="26" t="s">
        <v>54</v>
      </c>
      <c r="E17" s="27">
        <f>162*1.5+60*1.5</f>
        <v>333</v>
      </c>
      <c r="F17" s="28"/>
      <c r="G17" s="29"/>
      <c r="H17" s="30">
        <f t="shared" si="0"/>
        <v>0</v>
      </c>
      <c r="I17" s="30">
        <f t="shared" si="1"/>
        <v>0</v>
      </c>
      <c r="J17" s="30">
        <f t="shared" si="2"/>
        <v>0</v>
      </c>
      <c r="K17" s="31">
        <f t="shared" si="3"/>
        <v>0</v>
      </c>
      <c r="AMJ17"/>
    </row>
    <row r="18" spans="1:1024" s="15" customFormat="1" ht="16.5" customHeight="1" outlineLevel="3" thickBot="1" x14ac:dyDescent="0.3">
      <c r="A18" s="75" t="s">
        <v>52</v>
      </c>
      <c r="B18" s="76"/>
      <c r="C18" s="76"/>
      <c r="D18" s="76"/>
      <c r="E18" s="76"/>
      <c r="F18" s="44"/>
      <c r="G18" s="44"/>
      <c r="H18" s="44"/>
      <c r="I18" s="57"/>
      <c r="J18" s="57"/>
      <c r="K18" s="57">
        <f>SUM(K19:K24)</f>
        <v>0</v>
      </c>
      <c r="AMJ18"/>
    </row>
    <row r="19" spans="1:1024" s="15" customFormat="1" outlineLevel="3" x14ac:dyDescent="0.25">
      <c r="A19" s="45"/>
      <c r="B19" s="46"/>
      <c r="C19" s="47"/>
      <c r="D19" s="48"/>
      <c r="E19" s="49"/>
      <c r="F19" s="55"/>
      <c r="G19" s="56"/>
      <c r="H19" s="30">
        <f>F19+G19</f>
        <v>0</v>
      </c>
      <c r="I19" s="30">
        <f t="shared" ref="I19:I24" si="4">F19*E19</f>
        <v>0</v>
      </c>
      <c r="J19" s="30">
        <f t="shared" ref="J19:J24" si="5">E19*G19</f>
        <v>0</v>
      </c>
      <c r="K19" s="31">
        <f t="shared" ref="K19:K24" si="6">I19+J19</f>
        <v>0</v>
      </c>
      <c r="AMJ19"/>
    </row>
    <row r="20" spans="1:1024" s="15" customFormat="1" outlineLevel="3" x14ac:dyDescent="0.25">
      <c r="A20" s="45"/>
      <c r="B20" s="46"/>
      <c r="C20" s="47"/>
      <c r="D20" s="48"/>
      <c r="E20" s="49"/>
      <c r="F20" s="55"/>
      <c r="G20" s="56"/>
      <c r="H20" s="30">
        <f t="shared" ref="H20:H24" si="7">F20+G20</f>
        <v>0</v>
      </c>
      <c r="I20" s="30">
        <f t="shared" si="4"/>
        <v>0</v>
      </c>
      <c r="J20" s="30">
        <f t="shared" si="5"/>
        <v>0</v>
      </c>
      <c r="K20" s="31">
        <f t="shared" si="6"/>
        <v>0</v>
      </c>
      <c r="AMJ20"/>
    </row>
    <row r="21" spans="1:1024" s="15" customFormat="1" outlineLevel="3" x14ac:dyDescent="0.25">
      <c r="A21" s="50"/>
      <c r="B21" s="51"/>
      <c r="C21" s="52"/>
      <c r="D21" s="53"/>
      <c r="E21" s="54"/>
      <c r="F21" s="55"/>
      <c r="G21" s="56"/>
      <c r="H21" s="30">
        <f t="shared" si="7"/>
        <v>0</v>
      </c>
      <c r="I21" s="30">
        <f t="shared" si="4"/>
        <v>0</v>
      </c>
      <c r="J21" s="30">
        <f t="shared" si="5"/>
        <v>0</v>
      </c>
      <c r="K21" s="31">
        <f t="shared" si="6"/>
        <v>0</v>
      </c>
      <c r="AMJ21"/>
    </row>
    <row r="22" spans="1:1024" s="15" customFormat="1" outlineLevel="3" x14ac:dyDescent="0.25">
      <c r="A22" s="45"/>
      <c r="B22" s="46"/>
      <c r="C22" s="47"/>
      <c r="D22" s="48"/>
      <c r="E22" s="49"/>
      <c r="F22" s="55"/>
      <c r="G22" s="56"/>
      <c r="H22" s="30">
        <f t="shared" si="7"/>
        <v>0</v>
      </c>
      <c r="I22" s="30">
        <f t="shared" si="4"/>
        <v>0</v>
      </c>
      <c r="J22" s="30">
        <f t="shared" si="5"/>
        <v>0</v>
      </c>
      <c r="K22" s="31">
        <f t="shared" si="6"/>
        <v>0</v>
      </c>
      <c r="AMJ22"/>
    </row>
    <row r="23" spans="1:1024" s="15" customFormat="1" outlineLevel="3" x14ac:dyDescent="0.25">
      <c r="A23" s="45"/>
      <c r="B23" s="46"/>
      <c r="C23" s="47"/>
      <c r="D23" s="48"/>
      <c r="E23" s="49"/>
      <c r="F23" s="55"/>
      <c r="G23" s="56"/>
      <c r="H23" s="30">
        <f t="shared" si="7"/>
        <v>0</v>
      </c>
      <c r="I23" s="30">
        <f t="shared" si="4"/>
        <v>0</v>
      </c>
      <c r="J23" s="30">
        <f t="shared" si="5"/>
        <v>0</v>
      </c>
      <c r="K23" s="31">
        <f t="shared" si="6"/>
        <v>0</v>
      </c>
      <c r="AMJ23"/>
    </row>
    <row r="24" spans="1:1024" s="15" customFormat="1" outlineLevel="3" x14ac:dyDescent="0.25">
      <c r="A24" s="45"/>
      <c r="B24" s="46"/>
      <c r="C24" s="47"/>
      <c r="D24" s="48"/>
      <c r="E24" s="49"/>
      <c r="F24" s="55"/>
      <c r="G24" s="56"/>
      <c r="H24" s="30">
        <f t="shared" si="7"/>
        <v>0</v>
      </c>
      <c r="I24" s="30">
        <f t="shared" si="4"/>
        <v>0</v>
      </c>
      <c r="J24" s="30">
        <f t="shared" si="5"/>
        <v>0</v>
      </c>
      <c r="K24" s="31">
        <f t="shared" si="6"/>
        <v>0</v>
      </c>
      <c r="AMJ24"/>
    </row>
    <row r="25" spans="1:1024" s="15" customFormat="1" ht="16.5" outlineLevel="3" thickBot="1" x14ac:dyDescent="0.3">
      <c r="A25" s="16"/>
      <c r="B25" s="17"/>
      <c r="C25" s="18"/>
      <c r="D25" s="19"/>
      <c r="E25" s="20"/>
      <c r="F25" s="21"/>
      <c r="G25" s="22"/>
      <c r="H25" s="30"/>
      <c r="I25" s="23"/>
      <c r="J25" s="23"/>
      <c r="K25" s="31"/>
      <c r="AMJ25"/>
    </row>
    <row r="26" spans="1:1024" ht="35.25" customHeight="1" thickBot="1" x14ac:dyDescent="0.3">
      <c r="A26" s="71" t="s">
        <v>18</v>
      </c>
      <c r="B26" s="71"/>
      <c r="C26" s="71"/>
      <c r="D26" s="71"/>
      <c r="E26" s="32"/>
      <c r="F26" s="33"/>
      <c r="G26" s="34"/>
      <c r="H26" s="34"/>
      <c r="I26" s="34">
        <f>SUM(I19:I25,I11:I17)</f>
        <v>0</v>
      </c>
      <c r="J26" s="34">
        <f>SUM(J19:J25,J11:J17)</f>
        <v>0</v>
      </c>
      <c r="K26" s="34">
        <f>SUM(K11:K25)</f>
        <v>0</v>
      </c>
    </row>
    <row r="27" spans="1:1024" ht="24" customHeight="1" x14ac:dyDescent="0.25">
      <c r="A27" s="64" t="s">
        <v>19</v>
      </c>
      <c r="B27" s="64"/>
      <c r="C27" s="64"/>
      <c r="D27" s="64"/>
      <c r="E27" s="65"/>
      <c r="F27" s="65"/>
      <c r="G27" s="65"/>
      <c r="H27" s="65"/>
      <c r="I27" s="65"/>
      <c r="J27" s="65"/>
      <c r="K27" s="35"/>
    </row>
    <row r="28" spans="1:1024" s="37" customFormat="1" ht="15" customHeight="1" x14ac:dyDescent="0.25">
      <c r="A28" s="36">
        <v>1</v>
      </c>
      <c r="B28" s="66" t="s">
        <v>20</v>
      </c>
      <c r="C28" s="66"/>
      <c r="D28" s="67" t="s">
        <v>21</v>
      </c>
      <c r="E28" s="67"/>
      <c r="F28" s="68"/>
      <c r="G28" s="68"/>
      <c r="H28" s="68"/>
      <c r="I28" s="68"/>
      <c r="J28" s="68"/>
      <c r="K28" s="68"/>
      <c r="AMJ28"/>
    </row>
    <row r="29" spans="1:1024" ht="15" customHeight="1" x14ac:dyDescent="0.25">
      <c r="A29" s="38">
        <v>2</v>
      </c>
      <c r="B29" s="61" t="s">
        <v>22</v>
      </c>
      <c r="C29" s="61"/>
      <c r="D29" s="62" t="s">
        <v>23</v>
      </c>
      <c r="E29" s="62"/>
      <c r="F29" s="63"/>
      <c r="G29" s="63"/>
      <c r="H29" s="63"/>
      <c r="I29" s="63"/>
      <c r="J29" s="63"/>
      <c r="K29" s="63"/>
    </row>
    <row r="30" spans="1:1024" ht="15" customHeight="1" x14ac:dyDescent="0.25">
      <c r="A30" s="38">
        <v>3</v>
      </c>
      <c r="B30" s="61" t="s">
        <v>24</v>
      </c>
      <c r="C30" s="61"/>
      <c r="D30" s="62" t="s">
        <v>25</v>
      </c>
      <c r="E30" s="62"/>
      <c r="F30" s="63"/>
      <c r="G30" s="63"/>
      <c r="H30" s="63"/>
      <c r="I30" s="63"/>
      <c r="J30" s="63"/>
      <c r="K30" s="63"/>
    </row>
    <row r="31" spans="1:1024" s="39" customFormat="1" ht="15" customHeight="1" x14ac:dyDescent="0.25">
      <c r="A31" s="38">
        <v>4</v>
      </c>
      <c r="B31" s="61" t="s">
        <v>26</v>
      </c>
      <c r="C31" s="61"/>
      <c r="D31" s="62" t="s">
        <v>27</v>
      </c>
      <c r="E31" s="62"/>
      <c r="F31" s="63"/>
      <c r="G31" s="63"/>
      <c r="H31" s="63"/>
      <c r="I31" s="63"/>
      <c r="J31" s="63"/>
      <c r="K31" s="63"/>
      <c r="AMJ31"/>
    </row>
    <row r="32" spans="1:1024" s="39" customFormat="1" ht="15" customHeight="1" x14ac:dyDescent="0.25">
      <c r="A32" s="38">
        <v>5</v>
      </c>
      <c r="B32" s="61" t="s">
        <v>28</v>
      </c>
      <c r="C32" s="61"/>
      <c r="D32" s="62" t="s">
        <v>29</v>
      </c>
      <c r="E32" s="62"/>
      <c r="F32" s="63"/>
      <c r="G32" s="63"/>
      <c r="H32" s="63"/>
      <c r="I32" s="63"/>
      <c r="J32" s="63"/>
      <c r="K32" s="63"/>
      <c r="AMJ32"/>
    </row>
    <row r="33" spans="1:1024" s="39" customFormat="1" x14ac:dyDescent="0.25">
      <c r="A33" s="38" t="s">
        <v>15</v>
      </c>
      <c r="B33" s="61"/>
      <c r="C33" s="61"/>
      <c r="D33" s="62"/>
      <c r="E33" s="62"/>
      <c r="F33" s="63"/>
      <c r="G33" s="63"/>
      <c r="H33" s="63"/>
      <c r="I33" s="63"/>
      <c r="J33" s="63"/>
      <c r="K33" s="63"/>
      <c r="AMJ33"/>
    </row>
    <row r="34" spans="1:1024" ht="15" customHeight="1" x14ac:dyDescent="0.25">
      <c r="A34" s="38">
        <v>7</v>
      </c>
      <c r="B34" s="61" t="s">
        <v>30</v>
      </c>
      <c r="C34" s="61"/>
      <c r="D34" s="62" t="s">
        <v>31</v>
      </c>
      <c r="E34" s="62"/>
      <c r="F34" s="63"/>
      <c r="G34" s="63"/>
      <c r="H34" s="63"/>
      <c r="I34" s="63"/>
      <c r="J34" s="63"/>
      <c r="K34" s="63"/>
    </row>
    <row r="35" spans="1:1024" s="37" customFormat="1" ht="15" customHeight="1" x14ac:dyDescent="0.25">
      <c r="A35" s="38">
        <v>8</v>
      </c>
      <c r="B35" s="61" t="s">
        <v>32</v>
      </c>
      <c r="C35" s="61"/>
      <c r="D35" s="62" t="s">
        <v>33</v>
      </c>
      <c r="E35" s="62"/>
      <c r="F35" s="63"/>
      <c r="G35" s="63"/>
      <c r="H35" s="63"/>
      <c r="I35" s="63"/>
      <c r="J35" s="63"/>
      <c r="K35" s="63"/>
      <c r="AMJ35"/>
    </row>
    <row r="36" spans="1:1024" ht="15" customHeight="1" x14ac:dyDescent="0.25">
      <c r="A36" s="38">
        <v>9</v>
      </c>
      <c r="B36" s="61" t="s">
        <v>34</v>
      </c>
      <c r="C36" s="61"/>
      <c r="D36" s="62" t="s">
        <v>35</v>
      </c>
      <c r="E36" s="62"/>
      <c r="F36" s="63"/>
      <c r="G36" s="63"/>
      <c r="H36" s="63"/>
      <c r="I36" s="63"/>
      <c r="J36" s="63"/>
      <c r="K36" s="63"/>
    </row>
    <row r="37" spans="1:1024" x14ac:dyDescent="0.25">
      <c r="A37" s="38" t="s">
        <v>16</v>
      </c>
      <c r="B37" s="61"/>
      <c r="C37" s="61"/>
      <c r="D37" s="62"/>
      <c r="E37" s="62"/>
      <c r="F37" s="63"/>
      <c r="G37" s="63"/>
      <c r="H37" s="63"/>
      <c r="I37" s="63"/>
      <c r="J37" s="63"/>
      <c r="K37" s="63"/>
    </row>
    <row r="38" spans="1:1024" s="39" customFormat="1" ht="28.15" customHeight="1" x14ac:dyDescent="0.25">
      <c r="A38" s="38">
        <v>11</v>
      </c>
      <c r="B38" s="61" t="s">
        <v>36</v>
      </c>
      <c r="C38" s="61"/>
      <c r="D38" s="62" t="s">
        <v>37</v>
      </c>
      <c r="E38" s="62"/>
      <c r="F38" s="63"/>
      <c r="G38" s="63"/>
      <c r="H38" s="63"/>
      <c r="I38" s="63"/>
      <c r="J38" s="63"/>
      <c r="K38" s="63"/>
      <c r="AMJ38"/>
    </row>
    <row r="39" spans="1:1024" s="39" customFormat="1" ht="15" customHeight="1" x14ac:dyDescent="0.25">
      <c r="A39" s="38">
        <v>12</v>
      </c>
      <c r="B39" s="61" t="s">
        <v>38</v>
      </c>
      <c r="C39" s="61"/>
      <c r="D39" s="62" t="s">
        <v>39</v>
      </c>
      <c r="E39" s="62"/>
      <c r="F39" s="63"/>
      <c r="G39" s="63"/>
      <c r="H39" s="63"/>
      <c r="I39" s="63"/>
      <c r="J39" s="63"/>
      <c r="K39" s="63"/>
      <c r="AMJ39"/>
    </row>
    <row r="40" spans="1:1024" s="39" customFormat="1" ht="15" customHeight="1" x14ac:dyDescent="0.25">
      <c r="A40" s="38">
        <v>13</v>
      </c>
      <c r="B40" s="61" t="s">
        <v>40</v>
      </c>
      <c r="C40" s="61"/>
      <c r="D40" s="62" t="s">
        <v>41</v>
      </c>
      <c r="E40" s="62"/>
      <c r="F40" s="63"/>
      <c r="G40" s="63"/>
      <c r="H40" s="63"/>
      <c r="I40" s="63"/>
      <c r="J40" s="63"/>
      <c r="K40" s="63"/>
      <c r="AMJ40"/>
    </row>
    <row r="41" spans="1:1024" s="39" customFormat="1" ht="63" customHeight="1" x14ac:dyDescent="0.25">
      <c r="A41" s="38">
        <v>14</v>
      </c>
      <c r="B41" s="61" t="s">
        <v>42</v>
      </c>
      <c r="C41" s="61"/>
      <c r="D41" s="62" t="s">
        <v>43</v>
      </c>
      <c r="E41" s="62"/>
      <c r="F41" s="63" t="s">
        <v>44</v>
      </c>
      <c r="G41" s="63"/>
      <c r="H41" s="63"/>
      <c r="I41" s="63"/>
      <c r="J41" s="63"/>
      <c r="K41" s="63"/>
      <c r="AMJ41"/>
    </row>
    <row r="42" spans="1:1024" s="39" customFormat="1" ht="15" customHeight="1" x14ac:dyDescent="0.25">
      <c r="A42" s="38">
        <v>15</v>
      </c>
      <c r="B42" s="61" t="s">
        <v>45</v>
      </c>
      <c r="C42" s="61"/>
      <c r="D42" s="62" t="s">
        <v>46</v>
      </c>
      <c r="E42" s="62"/>
      <c r="F42" s="63"/>
      <c r="G42" s="63"/>
      <c r="H42" s="63"/>
      <c r="I42" s="63"/>
      <c r="J42" s="63"/>
      <c r="K42" s="63"/>
      <c r="AMJ42"/>
    </row>
    <row r="43" spans="1:1024" s="39" customFormat="1" ht="15" customHeight="1" x14ac:dyDescent="0.25">
      <c r="A43" s="38">
        <v>16</v>
      </c>
      <c r="B43" s="61" t="s">
        <v>47</v>
      </c>
      <c r="C43" s="61"/>
      <c r="D43" s="62"/>
      <c r="E43" s="62"/>
      <c r="F43" s="63"/>
      <c r="G43" s="63"/>
      <c r="H43" s="63"/>
      <c r="I43" s="63"/>
      <c r="J43" s="63"/>
      <c r="K43" s="63"/>
      <c r="AMJ43"/>
    </row>
    <row r="44" spans="1:1024" s="39" customFormat="1" ht="15" customHeight="1" x14ac:dyDescent="0.25">
      <c r="A44" s="38">
        <v>17</v>
      </c>
      <c r="B44" s="61" t="s">
        <v>48</v>
      </c>
      <c r="C44" s="61"/>
      <c r="D44" s="62"/>
      <c r="E44" s="62"/>
      <c r="F44" s="63"/>
      <c r="G44" s="63"/>
      <c r="H44" s="63"/>
      <c r="I44" s="63"/>
      <c r="J44" s="63"/>
      <c r="K44" s="63"/>
      <c r="AMJ44"/>
    </row>
    <row r="45" spans="1:1024" s="39" customFormat="1" ht="15" customHeight="1" x14ac:dyDescent="0.25">
      <c r="A45" s="40">
        <v>18</v>
      </c>
      <c r="B45" s="58" t="s">
        <v>49</v>
      </c>
      <c r="C45" s="58"/>
      <c r="D45" s="59"/>
      <c r="E45" s="59"/>
      <c r="F45" s="60"/>
      <c r="G45" s="60"/>
      <c r="H45" s="60"/>
      <c r="I45" s="60"/>
      <c r="J45" s="60"/>
      <c r="K45" s="60"/>
      <c r="AMJ45"/>
    </row>
    <row r="47" spans="1:1024" x14ac:dyDescent="0.25">
      <c r="A47" s="41"/>
      <c r="B47" s="42" t="s">
        <v>50</v>
      </c>
    </row>
  </sheetData>
  <mergeCells count="72">
    <mergeCell ref="A2:K2"/>
    <mergeCell ref="A3:K3"/>
    <mergeCell ref="A4:K4"/>
    <mergeCell ref="A5:K5"/>
    <mergeCell ref="F6:G6"/>
    <mergeCell ref="H6:K6"/>
    <mergeCell ref="F7:H8"/>
    <mergeCell ref="I7:K8"/>
    <mergeCell ref="A26:D26"/>
    <mergeCell ref="A7:A9"/>
    <mergeCell ref="B7:B9"/>
    <mergeCell ref="C7:C9"/>
    <mergeCell ref="D7:D9"/>
    <mergeCell ref="E7:E9"/>
    <mergeCell ref="A10:E10"/>
    <mergeCell ref="A18:E18"/>
    <mergeCell ref="A27:D27"/>
    <mergeCell ref="E27:J27"/>
    <mergeCell ref="B28:C28"/>
    <mergeCell ref="D28:E28"/>
    <mergeCell ref="F28:K28"/>
    <mergeCell ref="B29:C29"/>
    <mergeCell ref="D29:E29"/>
    <mergeCell ref="F29:K29"/>
    <mergeCell ref="B30:C30"/>
    <mergeCell ref="D30:E30"/>
    <mergeCell ref="F30:K30"/>
    <mergeCell ref="B31:C31"/>
    <mergeCell ref="D31:E31"/>
    <mergeCell ref="F31:K31"/>
    <mergeCell ref="B32:C32"/>
    <mergeCell ref="D32:E32"/>
    <mergeCell ref="F32:K32"/>
    <mergeCell ref="B33:C33"/>
    <mergeCell ref="D33:E33"/>
    <mergeCell ref="F33:K33"/>
    <mergeCell ref="B34:C34"/>
    <mergeCell ref="D34:E34"/>
    <mergeCell ref="F34:K34"/>
    <mergeCell ref="B35:C35"/>
    <mergeCell ref="D35:E35"/>
    <mergeCell ref="F35:K35"/>
    <mergeCell ref="B36:C36"/>
    <mergeCell ref="D36:E36"/>
    <mergeCell ref="F36:K36"/>
    <mergeCell ref="B37:C37"/>
    <mergeCell ref="D37:E37"/>
    <mergeCell ref="F37:K37"/>
    <mergeCell ref="B38:C38"/>
    <mergeCell ref="D38:E38"/>
    <mergeCell ref="F38:K38"/>
    <mergeCell ref="F42:K42"/>
    <mergeCell ref="B39:C39"/>
    <mergeCell ref="D39:E39"/>
    <mergeCell ref="F39:K39"/>
    <mergeCell ref="B40:C40"/>
    <mergeCell ref="D40:E40"/>
    <mergeCell ref="F40:K40"/>
    <mergeCell ref="B41:C41"/>
    <mergeCell ref="D41:E41"/>
    <mergeCell ref="F41:K41"/>
    <mergeCell ref="B42:C42"/>
    <mergeCell ref="D42:E42"/>
    <mergeCell ref="B45:C45"/>
    <mergeCell ref="D45:E45"/>
    <mergeCell ref="F45:K45"/>
    <mergeCell ref="B43:C43"/>
    <mergeCell ref="D43:E43"/>
    <mergeCell ref="F43:K43"/>
    <mergeCell ref="B44:C44"/>
    <mergeCell ref="D44:E44"/>
    <mergeCell ref="F44:K44"/>
  </mergeCells>
  <pageMargins left="0.35416666666666702" right="0.15763888888888899" top="0.39374999999999999" bottom="0.39374999999999999" header="0.51180555555555496" footer="0.51180555555555496"/>
  <pageSetup paperSize="8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10300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ЖК Тюльпаны</vt:lpstr>
      <vt:lpstr>'ЖК Тюльпаны'!Область_печати</vt:lpstr>
    </vt:vector>
  </TitlesOfParts>
  <Company>Pik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sharova</dc:creator>
  <dc:description/>
  <cp:lastModifiedBy>User</cp:lastModifiedBy>
  <cp:revision>68</cp:revision>
  <cp:lastPrinted>2018-12-14T14:52:33Z</cp:lastPrinted>
  <dcterms:created xsi:type="dcterms:W3CDTF">2008-07-01T11:09:43Z</dcterms:created>
  <dcterms:modified xsi:type="dcterms:W3CDTF">2022-06-02T10:32:08Z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Pik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