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955" activeTab="1"/>
  </bookViews>
  <sheets>
    <sheet name="ОВ" sheetId="1" r:id="rId1"/>
    <sheet name="ВК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8" i="2" l="1"/>
  <c r="E137" i="2"/>
  <c r="E131" i="2"/>
  <c r="E107" i="2"/>
  <c r="E106" i="2"/>
  <c r="E105" i="2"/>
  <c r="E93" i="2"/>
  <c r="E79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E53" i="2"/>
  <c r="L52" i="2"/>
  <c r="L51" i="2"/>
  <c r="E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E32" i="2"/>
  <c r="L31" i="2"/>
  <c r="E31" i="2"/>
  <c r="L30" i="2"/>
  <c r="E30" i="2"/>
  <c r="L29" i="2"/>
  <c r="E29" i="2"/>
  <c r="L28" i="2"/>
  <c r="E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E14" i="2"/>
  <c r="L13" i="2"/>
  <c r="E13" i="2"/>
  <c r="L12" i="2"/>
  <c r="E12" i="2"/>
  <c r="L11" i="2"/>
  <c r="E11" i="2"/>
  <c r="L10" i="2"/>
</calcChain>
</file>

<file path=xl/sharedStrings.xml><?xml version="1.0" encoding="utf-8"?>
<sst xmlns="http://schemas.openxmlformats.org/spreadsheetml/2006/main" count="1041" uniqueCount="526">
  <si>
    <t xml:space="preserve">Выполнение </t>
  </si>
  <si>
    <t xml:space="preserve"> общестроительных работ</t>
  </si>
  <si>
    <t>С 3.6</t>
  </si>
  <si>
    <t>№</t>
  </si>
  <si>
    <t>Перечень работ:</t>
  </si>
  <si>
    <t>Ед. изм.</t>
  </si>
  <si>
    <t>Объем работ:                  Всего :</t>
  </si>
  <si>
    <t>Ссылка на чертежи, спецификации (Шифр комплекта, № листа; № пункта спецификации</t>
  </si>
  <si>
    <t>материалы</t>
  </si>
  <si>
    <t>работа</t>
  </si>
  <si>
    <t>Механизмы, руб</t>
  </si>
  <si>
    <t>всего,руб</t>
  </si>
  <si>
    <t>цена за ед</t>
  </si>
  <si>
    <t>Отопление жилых помещений</t>
  </si>
  <si>
    <t xml:space="preserve"> Узел  регулирования С 3.6</t>
  </si>
  <si>
    <r>
      <t>Краны шаровые фланцевые "Danfoss" JiP-FF с рукояткой, давлением: 2,5 МПа (25 кгс/см2), диаметром 80 мм</t>
    </r>
    <r>
      <rPr>
        <i/>
        <sz val="10"/>
        <rFont val="Times New Roman"/>
        <family val="1"/>
        <charset val="204"/>
      </rPr>
      <t xml:space="preserve">
</t>
    </r>
  </si>
  <si>
    <t>шт</t>
  </si>
  <si>
    <r>
      <t>Краны шаровые фланцевые "Danfoss" JiP-FF с рукояткой, давлением: 2,5 МПа (25 кгс/см2), диаметром 65 мм</t>
    </r>
    <r>
      <rPr>
        <i/>
        <sz val="10"/>
        <rFont val="Times New Roman"/>
        <family val="1"/>
        <charset val="204"/>
      </rPr>
      <t xml:space="preserve">
</t>
    </r>
  </si>
  <si>
    <r>
      <t>Кран шаровой латунный, резьбовой марки "Danfoss", диаметром: 32 мм</t>
    </r>
    <r>
      <rPr>
        <i/>
        <sz val="10"/>
        <rFont val="Times New Roman"/>
        <family val="1"/>
        <charset val="204"/>
      </rPr>
      <t xml:space="preserve">
</t>
    </r>
  </si>
  <si>
    <r>
      <t>Кран шаровой латунный, резьбовой марки "Danfoss", диаметром: 15 мм</t>
    </r>
    <r>
      <rPr>
        <i/>
        <sz val="10"/>
        <rFont val="Times New Roman"/>
        <family val="1"/>
        <charset val="204"/>
      </rPr>
      <t xml:space="preserve">
5</t>
    </r>
  </si>
  <si>
    <t xml:space="preserve">Airvent Воздухоотводчик DN15 PN10 латунный автоматический Tmax=110C Danfoss_x000D_
</t>
  </si>
  <si>
    <r>
      <t>Фильтры BROEN BALLOFIX, давлением 1,6 МПа (16 кгс/см2), диаметром: 25 мм, присоединение 1"х1"</t>
    </r>
    <r>
      <rPr>
        <i/>
        <sz val="10"/>
        <rFont val="Times New Roman"/>
        <family val="1"/>
        <charset val="204"/>
      </rPr>
      <t xml:space="preserve">
</t>
    </r>
  </si>
  <si>
    <r>
      <t>Фильтры фланцевые BROEN V821F из углеродистой стали сетчатые, со сливной пробкой, с фланцевым присоединением, давлением 4,0 МПа (40 кгс/см2), диаметром: 80 мм</t>
    </r>
    <r>
      <rPr>
        <i/>
        <sz val="10"/>
        <rFont val="Times New Roman"/>
        <family val="1"/>
        <charset val="204"/>
      </rPr>
      <t xml:space="preserve">
</t>
    </r>
  </si>
  <si>
    <r>
      <t>Регулятор перепада давления AFP с регулирующим клапаном VFG 2 диаметром 50 мм</t>
    </r>
    <r>
      <rPr>
        <i/>
        <sz val="10"/>
        <rFont val="Times New Roman"/>
        <family val="1"/>
        <charset val="204"/>
      </rPr>
      <t xml:space="preserve">
</t>
    </r>
  </si>
  <si>
    <t>компл.</t>
  </si>
  <si>
    <t xml:space="preserve">МАНОМЕТР ТЕХНИЧЕСКИЙ ДМ 02-100  </t>
  </si>
  <si>
    <t>Кран трехходовой для манометра ICMA 151(G1/2-G1/2), Италия .l</t>
  </si>
  <si>
    <r>
      <t xml:space="preserve">Бобышка №2 БП-БТ-30-G1/2 приварная длиной 30 мм под термометр БТ с резьбой G1/2, углер. сталь </t>
    </r>
    <r>
      <rPr>
        <i/>
        <sz val="10"/>
        <rFont val="Times New Roman"/>
        <family val="1"/>
        <charset val="204"/>
      </rPr>
      <t xml:space="preserve">
</t>
    </r>
  </si>
  <si>
    <t xml:space="preserve">ТБ-63, термометр биметаллический показывающий </t>
  </si>
  <si>
    <t xml:space="preserve">Теплосчетчики квартирные ультразвуковые в комплекте кран -2 шт. AVEKTRA-ТСУ-15/20/25 </t>
  </si>
  <si>
    <r>
      <t>Обвязки водомеров из стальных водогазопроводных бесшовных и сварных труб с фланцами, болтами, гайками, прокладками и муфтовой арматурой: (без обводной линии) диаметром до 150 мм</t>
    </r>
    <r>
      <rPr>
        <i/>
        <sz val="10"/>
        <rFont val="Times New Roman"/>
        <family val="1"/>
        <charset val="204"/>
      </rPr>
      <t xml:space="preserve">
</t>
    </r>
  </si>
  <si>
    <r>
      <t>Обвязки водомеров из стальных водогазопроводных бесшовных и сварных труб с фланцами, болтами, гайками, прокладками и муфтовой арматурой: (без обводной линии) диаметром до 80 мм</t>
    </r>
    <r>
      <rPr>
        <i/>
        <sz val="10"/>
        <rFont val="Times New Roman"/>
        <family val="1"/>
        <charset val="204"/>
      </rPr>
      <t xml:space="preserve">
</t>
    </r>
  </si>
  <si>
    <t xml:space="preserve"> Система отопления жилых помещений и МОП.</t>
  </si>
  <si>
    <t>28</t>
  </si>
  <si>
    <r>
      <t>Установка радиаторов: стальных</t>
    </r>
    <r>
      <rPr>
        <b/>
        <i/>
        <sz val="10"/>
        <rFont val="Times New Roman"/>
        <family val="1"/>
        <charset val="204"/>
      </rPr>
      <t xml:space="preserve">
</t>
    </r>
  </si>
  <si>
    <t>100 кВт</t>
  </si>
  <si>
    <t>CV-11-500-7шт. (0,347*4+0,434*1+0,955*2)</t>
  </si>
  <si>
    <t>29</t>
  </si>
  <si>
    <t>Радиатор PURMO Ventil Compact CV11 стальной, высота 500 ммCV500х400      347Вт      2,6 л/м 500х400х60 мм 16 кг  Ц</t>
  </si>
  <si>
    <t>30</t>
  </si>
  <si>
    <t xml:space="preserve">Радиатор PURMO Ventil Compact CV11 стальной, CV500х500     434 Вт      2,6 л/м 500х500х60 мм 16 кг </t>
  </si>
  <si>
    <t>31</t>
  </si>
  <si>
    <t xml:space="preserve">Радиатор PURMO Ventil Compact CV11 стальной, CV500х1100   955 Вт    2,6 л/м 500х1100х60 мм 16 кг. </t>
  </si>
  <si>
    <t>CV-21S-500-66шт. ( 0,728*11+0,873*2+1,019*3+1,165*14+1,310*15+1,456*8+1,601*13)</t>
  </si>
  <si>
    <t>32</t>
  </si>
  <si>
    <r>
      <t>Радиатор PURMO Ventil Compact CV21S стальной, Радиатор Purmo Ventil Compact CV-500х500х70 (</t>
    </r>
    <r>
      <rPr>
        <i/>
        <sz val="10"/>
        <rFont val="Times New Roman"/>
        <family val="1"/>
        <charset val="204"/>
      </rPr>
      <t xml:space="preserve">
</t>
    </r>
  </si>
  <si>
    <t>33</t>
  </si>
  <si>
    <t xml:space="preserve">Радиатор PURMO Ventil Compact CV21S стальной, Радиатор Purmo Ventil Compact CV-500х600х70 (873) </t>
  </si>
  <si>
    <t>34</t>
  </si>
  <si>
    <r>
      <t xml:space="preserve">Радиатор PURMO Ventil Compact CV21S стальной, Радиатор Purmo Ventil Compact CV-500х700х70 (1019) </t>
    </r>
    <r>
      <rPr>
        <i/>
        <sz val="10"/>
        <rFont val="Times New Roman"/>
        <family val="1"/>
        <charset val="204"/>
      </rPr>
      <t xml:space="preserve">
</t>
    </r>
  </si>
  <si>
    <t>35</t>
  </si>
  <si>
    <t xml:space="preserve">Радиатор PURMO Ventil Compact CV21S стальной, Радиатор Purmo Ventil Compact CV-500х800х70 (1165) </t>
  </si>
  <si>
    <t>36</t>
  </si>
  <si>
    <r>
      <t xml:space="preserve">Радиатор PURMO Ventil Compact CV21S стальной, Радиатор Purmo Ventil Compact CV-500х900х70 (1310) </t>
    </r>
    <r>
      <rPr>
        <i/>
        <sz val="10"/>
        <rFont val="Times New Roman"/>
        <family val="1"/>
        <charset val="204"/>
      </rPr>
      <t xml:space="preserve">
</t>
    </r>
  </si>
  <si>
    <t>37</t>
  </si>
  <si>
    <t xml:space="preserve">Радиатор PURMO Ventil Compact CV21S стальной, Радиатор Purmo Ventil Compact CV-500х1000х70 (1456) </t>
  </si>
  <si>
    <t>38</t>
  </si>
  <si>
    <t xml:space="preserve">Радиатор PURMO Ventil Compact CV21S стальной, Радиатор Purmo Ventil Compact CV-500х1100х70 (1601) </t>
  </si>
  <si>
    <t>CV-22-23 шт ( 1,3*4+1,857*5+2,043*6+2,229*8)</t>
  </si>
  <si>
    <t>39</t>
  </si>
  <si>
    <t xml:space="preserve">Радиатор PURMO Ventil Compact Радиатор Purmo Ventil Compact CV 22-500-0800	500x700x102 1300	</t>
  </si>
  <si>
    <t>40</t>
  </si>
  <si>
    <t xml:space="preserve">Радиатор PURMO Ventil Compact Радиатор Purmo Ventil Compact CV 22-500-1000	500x1000x102	       1857	</t>
  </si>
  <si>
    <t>41</t>
  </si>
  <si>
    <r>
      <t xml:space="preserve">Радиатор PURMO Ventil Compact Радиатор Purmo Ventil Compact CV 22-500-1100	500x1100x102	        2043	</t>
    </r>
    <r>
      <rPr>
        <i/>
        <sz val="10"/>
        <rFont val="Times New Roman"/>
        <family val="1"/>
        <charset val="204"/>
      </rPr>
      <t>45</t>
    </r>
  </si>
  <si>
    <t>42</t>
  </si>
  <si>
    <t xml:space="preserve">Радиатор PURMO Ventil Compact Радиатор Purmo Ventil Compact CV 22-500-1200	500x1200x102	        2229	</t>
  </si>
  <si>
    <t>CV-33-300 10 шт. (1,189+1,359*4+1,868*2+2,038*2+3,057*1)</t>
  </si>
  <si>
    <t>43</t>
  </si>
  <si>
    <t xml:space="preserve">Радиатор PURMO Ventil Compact Радиатор Purmo Compact C 33-300-1200	300x700x152  1189 </t>
  </si>
  <si>
    <t>44</t>
  </si>
  <si>
    <t xml:space="preserve">Радиатор PURMO Ventil Compact Радиатор Purmo Compact C 33-300-1200	300x800x152 1359 </t>
  </si>
  <si>
    <t>45</t>
  </si>
  <si>
    <t xml:space="preserve">Радиатор PURMO Ventil Compact Радиатор Purmo Compact C 33-300-1200	300x1100x152 1868 </t>
  </si>
  <si>
    <t>46</t>
  </si>
  <si>
    <t xml:space="preserve">Радиатор PURMO Ventil Compact Радиатор Purmo Compact C 33-300-1200	300x1200x152	      2038	</t>
  </si>
  <si>
    <t>47</t>
  </si>
  <si>
    <t xml:space="preserve">Радиатор PURMO Ventil Compact Радиатор Purmo Compact C 33-300-1200	300x1800x152   3057 </t>
  </si>
  <si>
    <t>CV-33-500 66 шт. (1,288*21+1,546*11+2,061*6+2,318+2,576*4+2,834*10+3,091*6)</t>
  </si>
  <si>
    <t>48</t>
  </si>
  <si>
    <t xml:space="preserve">Радиатор PURMO Ventil Compact Радиатор Purmo Compact C 33-500-0500	500x500x152	  1288	</t>
  </si>
  <si>
    <t>49</t>
  </si>
  <si>
    <t>Радиатор PURMO Ventil Compact Радиатор Purmo Compact C 33-500-0600	500x600x152	          1546</t>
  </si>
  <si>
    <t>50</t>
  </si>
  <si>
    <t xml:space="preserve">Радиатор PURMO Ventil Compact Радиатор Purmo Compact C 33-500-0700	500x700x152	    1803	</t>
  </si>
  <si>
    <t>51</t>
  </si>
  <si>
    <t xml:space="preserve">Радиатор PURMO Ventil Compact Радиатор Purmo Compact C 33-500-0800	500x800x152	        2061	</t>
  </si>
  <si>
    <t>52</t>
  </si>
  <si>
    <t xml:space="preserve">Радиатор PURMO Ventil Compact Радиатор Purmo Compact C 33-500-0900	500x900x152	    2318	</t>
  </si>
  <si>
    <t>53</t>
  </si>
  <si>
    <t xml:space="preserve">Радиатор PURMO Ventil Compact Радиатор Purmo Compact C 33-500-1000	500x1000x152	    2576	</t>
  </si>
  <si>
    <t>54</t>
  </si>
  <si>
    <t xml:space="preserve">Радиатор PURMO Ventil Compact Радиатор Purmo Compact C 33-500-1100	500x1100x152	     2834	</t>
  </si>
  <si>
    <t>55</t>
  </si>
  <si>
    <t xml:space="preserve">Радиатор PURMO Ventil Compact Радиатор Purmo Compact C 33-500-1100	500x1200x152	     3091   </t>
  </si>
  <si>
    <t>Конвектор</t>
  </si>
  <si>
    <t>56</t>
  </si>
  <si>
    <r>
      <t>Установка конвекторов</t>
    </r>
    <r>
      <rPr>
        <b/>
        <i/>
        <sz val="10"/>
        <rFont val="Times New Roman"/>
        <family val="1"/>
        <charset val="204"/>
      </rPr>
      <t xml:space="preserve">
</t>
    </r>
  </si>
  <si>
    <t>57</t>
  </si>
  <si>
    <t xml:space="preserve">Низкий конвектор Narbonne NA VT34-214-1000L- с нижним подключением </t>
  </si>
  <si>
    <t>58</t>
  </si>
  <si>
    <t xml:space="preserve">Низкий конвектор Narbonne NA VT34-214-1100L- с нижним подключением 1599 </t>
  </si>
  <si>
    <t>59</t>
  </si>
  <si>
    <t>Низкий конвектор Narbonne NA VT34-214-1200L- с нижним подключением 1599</t>
  </si>
  <si>
    <t>60</t>
  </si>
  <si>
    <t xml:space="preserve">Низкий конвектор Narbonne NA VT 35 142 1800 - с нижним подключением  3237 </t>
  </si>
  <si>
    <t>61</t>
  </si>
  <si>
    <t xml:space="preserve">Конвекторы БРИЗ М без вентилятора шириной 300 мм розничная цена (2 теплообменника) 1827 </t>
  </si>
  <si>
    <t>62</t>
  </si>
  <si>
    <r>
      <t>Установка радиаторов: стальных</t>
    </r>
    <r>
      <rPr>
        <i/>
        <sz val="10"/>
        <rFont val="Times New Roman"/>
        <family val="1"/>
        <charset val="204"/>
      </rPr>
      <t xml:space="preserve">
</t>
    </r>
  </si>
  <si>
    <t>63</t>
  </si>
  <si>
    <t xml:space="preserve">Радиатор PURMO Ventil Compact С11-500-1100    1272  </t>
  </si>
  <si>
    <t>64</t>
  </si>
  <si>
    <t xml:space="preserve">Радиатор PURMO Ventil Compact С33-500-400    1255  </t>
  </si>
  <si>
    <t>65</t>
  </si>
  <si>
    <t>Стойка SSPK 817 (для радиаторов тип 11, 21, 22, 33, выс. 300-900) (Арт.:AZ02BS1WEM817H01)Радиатор PURMO Ventil Compact  Ц</t>
  </si>
  <si>
    <t>67</t>
  </si>
  <si>
    <t xml:space="preserve">Конвектор ELECTROLUX ECH/AG-1500 PE </t>
  </si>
  <si>
    <t>Трубопроводы</t>
  </si>
  <si>
    <t>69</t>
  </si>
  <si>
    <t xml:space="preserve">Труба PE-RT с антидиффузионной защитой, 14x2 </t>
  </si>
  <si>
    <t>метр</t>
  </si>
  <si>
    <t>70</t>
  </si>
  <si>
    <t xml:space="preserve">Труба многослойная PE-Xc/Al/PE-HD Push Platinum, 14x2 </t>
  </si>
  <si>
    <t>72</t>
  </si>
  <si>
    <t xml:space="preserve">Труба PE-Xc с антидиффузионной защитой, 18x2.5 </t>
  </si>
  <si>
    <t>74</t>
  </si>
  <si>
    <t xml:space="preserve">Труба PE-Xc с антидиффузионной защитой, 25x3.5 </t>
  </si>
  <si>
    <t>75</t>
  </si>
  <si>
    <t xml:space="preserve">Крюк пластмассовый для труб двойной, 12-20 / 12-26 L=80, 10 </t>
  </si>
  <si>
    <t>76</t>
  </si>
  <si>
    <t>Труба защитная гофрированная (пешель), 12-14, 100м</t>
  </si>
  <si>
    <t>77</t>
  </si>
  <si>
    <t xml:space="preserve">Труба защитная гофрированная (пешель), 16-18, 50м </t>
  </si>
  <si>
    <t>78</t>
  </si>
  <si>
    <t xml:space="preserve">Труба защитная гофрированная (пешель), 25-26, 50м </t>
  </si>
  <si>
    <t>79</t>
  </si>
  <si>
    <t xml:space="preserve">Соединитель конусный для труб PE-Xc/Al/PE-HD Platinum, 14x2 G¾" </t>
  </si>
  <si>
    <t>80</t>
  </si>
  <si>
    <t>Соединитель латунный свинчиваемый, с резьбой наружной, для труб PE-Xc/Al/PE-HD Platinum, 14x2 G½"</t>
  </si>
  <si>
    <t>81</t>
  </si>
  <si>
    <t xml:space="preserve">Соединитель латунный свинчиваемый, с резьбой наружной, 14x2 G½"  </t>
  </si>
  <si>
    <t>82</t>
  </si>
  <si>
    <t xml:space="preserve">Соединитель латунный свинчиваемый, с резьбой наружной, 18x2.5 G½" </t>
  </si>
  <si>
    <t>83</t>
  </si>
  <si>
    <t xml:space="preserve">Соединитель латунный свинчиваемый, с резьбой наружной, 25x3.5 G½" </t>
  </si>
  <si>
    <t>84</t>
  </si>
  <si>
    <t xml:space="preserve">Соединитель конусный для труб PE-RT и PE-Xc, 18x2.5 G¾" </t>
  </si>
  <si>
    <t>85</t>
  </si>
  <si>
    <t xml:space="preserve">Кольцо латунное натяжное Push, 14x2A </t>
  </si>
  <si>
    <t>86</t>
  </si>
  <si>
    <t xml:space="preserve">Кольцо латунное натяжное Push, 18x2A /18x2.5A </t>
  </si>
  <si>
    <t>87</t>
  </si>
  <si>
    <t xml:space="preserve">Кольцо латунное натяжное Push, 25x3.5A </t>
  </si>
  <si>
    <t>88</t>
  </si>
  <si>
    <t xml:space="preserve">Отвод PPSU Push, 14x2 / 14x2  </t>
  </si>
  <si>
    <t>89</t>
  </si>
  <si>
    <t xml:space="preserve">Отвод PPSU Push, 25x3.5 / 25x3.5 </t>
  </si>
  <si>
    <t>90</t>
  </si>
  <si>
    <t xml:space="preserve">Тройник PPSU Push, 14x2 / 14x2 / 14x2   </t>
  </si>
  <si>
    <t>91</t>
  </si>
  <si>
    <t xml:space="preserve">Тройник PPSU Push, 12x2 / 12x2 / 12x2 </t>
  </si>
  <si>
    <t>92</t>
  </si>
  <si>
    <t xml:space="preserve">ройник PPSU Push, 18x2.5 / 14x2 / 14x2 </t>
  </si>
  <si>
    <t>93</t>
  </si>
  <si>
    <t xml:space="preserve">Тройник PPSU Push, 18x2.5 / 14x2 / 18x2.5 </t>
  </si>
  <si>
    <t>94</t>
  </si>
  <si>
    <t xml:space="preserve">Тройник PPSU Push, 18x2.5 / 18x2.5 / 18x2.5 </t>
  </si>
  <si>
    <t>95</t>
  </si>
  <si>
    <t>Тройник PPSU Push, 25x3.5 / 18x2.5 / 18x2.5 Ц</t>
  </si>
  <si>
    <t>96</t>
  </si>
  <si>
    <t xml:space="preserve">Соединитель двухсторонний PPSU Push, 18x2.5/ 14x2 </t>
  </si>
  <si>
    <t>97</t>
  </si>
  <si>
    <t xml:space="preserve">KAN-THERM ДУГА ПЛАСТМАССОВАЯ - ПРОВОДНИК ТРУБЫ Д 12-18/25 </t>
  </si>
  <si>
    <t>98</t>
  </si>
  <si>
    <t>Распределитель с профилем 1* 326х150х80</t>
  </si>
  <si>
    <t>99</t>
  </si>
  <si>
    <t xml:space="preserve">труба коллекторная латунная неоснащенная с профилем 1  3 отв </t>
  </si>
  <si>
    <t>100</t>
  </si>
  <si>
    <t xml:space="preserve">труба коллекторная латунная неоснащенная с профилем 1 4 отв  </t>
  </si>
  <si>
    <t>101</t>
  </si>
  <si>
    <t xml:space="preserve">тройник с воздуховыпускным клапаном и спускным_x000D_
вентилем  </t>
  </si>
  <si>
    <t>102</t>
  </si>
  <si>
    <t xml:space="preserve">ниппель со специальной прокладкой </t>
  </si>
  <si>
    <t>103</t>
  </si>
  <si>
    <t xml:space="preserve">ФИТИНГ РЕЗЬБОВОЙ – НИППЕЛЬVTr.582.N.0006	1"   </t>
  </si>
  <si>
    <t>104</t>
  </si>
  <si>
    <t>ФИТИНГ РЕЗЬБОВОЙ – НИППЕЛЬ VTr.582.N.0007	1 1/4"	_x000D_
  Ц</t>
  </si>
  <si>
    <t>105</t>
  </si>
  <si>
    <t xml:space="preserve">Ниппель редукционный НР/НР бронзовый,1/2 х 3/8 тип 3245, Sanha </t>
  </si>
  <si>
    <t>106</t>
  </si>
  <si>
    <t xml:space="preserve">Ниппель редукционный НР/НР бронзовый,3/4 х 1/2 тип 3245, Sanha </t>
  </si>
  <si>
    <t>107</t>
  </si>
  <si>
    <t xml:space="preserve">Ниппель редукционный НР/НР бронзовый,	1 х 3/4 тип 3245, Sanha </t>
  </si>
  <si>
    <t>108</t>
  </si>
  <si>
    <t xml:space="preserve">Сгон прямой (американка прямая) 1/2" в/н MPF NS, MP-У ИС.072264_x000D_
Код товара: 15621971_x000D_
</t>
  </si>
  <si>
    <t>109</t>
  </si>
  <si>
    <t xml:space="preserve">Прямой сгон Royal Thermo американка, 3/4 вн.-нар. НС-1018288 </t>
  </si>
  <si>
    <t>110</t>
  </si>
  <si>
    <t xml:space="preserve">Прямой сгон, американка Royal Thermo 1 вн.-нар. НС-1018289 </t>
  </si>
  <si>
    <t>111</t>
  </si>
  <si>
    <t xml:space="preserve">Прямой сгон, американка 1-1/4 вн.-нар. Valtec VTr.341.N.0007  </t>
  </si>
  <si>
    <t>113</t>
  </si>
  <si>
    <r>
      <t>Элемент термостатический марки "Danfoss": RTR-N</t>
    </r>
    <r>
      <rPr>
        <i/>
        <sz val="10"/>
        <rFont val="Times New Roman"/>
        <family val="1"/>
        <charset val="204"/>
      </rPr>
      <t xml:space="preserve">
</t>
    </r>
  </si>
  <si>
    <t>114</t>
  </si>
  <si>
    <r>
      <t>Элемент термостатический марки "Danfoss": RTR-7094</t>
    </r>
    <r>
      <rPr>
        <i/>
        <sz val="10"/>
        <rFont val="Times New Roman"/>
        <family val="1"/>
        <charset val="204"/>
      </rPr>
      <t xml:space="preserve">
</t>
    </r>
  </si>
  <si>
    <t>115</t>
  </si>
  <si>
    <r>
      <t>Элемент термостатический марки "Danfoss": RTR-W-K7084</t>
    </r>
    <r>
      <rPr>
        <i/>
        <sz val="10"/>
        <rFont val="Times New Roman"/>
        <family val="1"/>
        <charset val="204"/>
      </rPr>
      <t xml:space="preserve">
</t>
    </r>
  </si>
  <si>
    <t>116</t>
  </si>
  <si>
    <r>
      <t>Элемент термостатический марки "Danfoss": RA-5074</t>
    </r>
    <r>
      <rPr>
        <i/>
        <sz val="10"/>
        <rFont val="Times New Roman"/>
        <family val="1"/>
        <charset val="204"/>
      </rPr>
      <t xml:space="preserve">
</t>
    </r>
  </si>
  <si>
    <t>117</t>
  </si>
  <si>
    <r>
      <t>Элемент термостатический марки "Danfoss": RTR 7090</t>
    </r>
    <r>
      <rPr>
        <i/>
        <sz val="10"/>
        <rFont val="Times New Roman"/>
        <family val="1"/>
        <charset val="204"/>
      </rPr>
      <t xml:space="preserve">
</t>
    </r>
  </si>
  <si>
    <t>119</t>
  </si>
  <si>
    <r>
      <t>Элемент термостатический марки "Danfoss": RLV-</t>
    </r>
    <r>
      <rPr>
        <i/>
        <sz val="10"/>
        <rFont val="Times New Roman"/>
        <family val="1"/>
        <charset val="204"/>
      </rPr>
      <t xml:space="preserve">
</t>
    </r>
  </si>
  <si>
    <t>120</t>
  </si>
  <si>
    <r>
      <t>Клапан с рычажным приводом регулирующий (балансировочный), марка: MSV-I диаметром 15 мм</t>
    </r>
    <r>
      <rPr>
        <i/>
        <sz val="10"/>
        <rFont val="Times New Roman"/>
        <family val="1"/>
        <charset val="204"/>
      </rPr>
      <t xml:space="preserve">
</t>
    </r>
  </si>
  <si>
    <t>121</t>
  </si>
  <si>
    <r>
      <t>Клапан с рычажным приводом регулирующий (балансировочный), марка: MSV-I диаметром 20 мм</t>
    </r>
    <r>
      <rPr>
        <i/>
        <sz val="10"/>
        <rFont val="Times New Roman"/>
        <family val="1"/>
        <charset val="204"/>
      </rPr>
      <t xml:space="preserve">
</t>
    </r>
  </si>
  <si>
    <t>122</t>
  </si>
  <si>
    <r>
      <t>Комплект ручного балансировочного MSV-BD и запорного MSV-S клапанов с внутренней резьбой, давлением 2,0 МПа (20 кгс/см2), диаметром: 20 мм</t>
    </r>
    <r>
      <rPr>
        <i/>
        <sz val="10"/>
        <rFont val="Times New Roman"/>
        <family val="1"/>
        <charset val="204"/>
      </rPr>
      <t xml:space="preserve">
</t>
    </r>
  </si>
  <si>
    <t>123</t>
  </si>
  <si>
    <r>
      <t>Комплект ручного балансировочного MSV-BD и запорного MSV-S клапанов с внутренней резьбой, давлением 2,0 МПа (20 кгс/см2), диаметром: 25 мм</t>
    </r>
    <r>
      <rPr>
        <i/>
        <sz val="10"/>
        <rFont val="Times New Roman"/>
        <family val="1"/>
        <charset val="204"/>
      </rPr>
      <t xml:space="preserve">
</t>
    </r>
  </si>
  <si>
    <t>124</t>
  </si>
  <si>
    <r>
      <t>Комплект ручного балансировочного MSV-BD и запорного MSV-S клапанов с внутренней резьбой, давлением 2,0 МПа (20 кгс/см2), диаметром: 32 мм</t>
    </r>
    <r>
      <rPr>
        <i/>
        <sz val="10"/>
        <rFont val="Times New Roman"/>
        <family val="1"/>
        <charset val="204"/>
      </rPr>
      <t xml:space="preserve">
</t>
    </r>
  </si>
  <si>
    <t>125</t>
  </si>
  <si>
    <r>
      <t>Установка фильтров диаметром: 25 мм</t>
    </r>
    <r>
      <rPr>
        <i/>
        <sz val="10"/>
        <rFont val="Times New Roman"/>
        <family val="1"/>
        <charset val="204"/>
      </rPr>
      <t xml:space="preserve">
</t>
    </r>
  </si>
  <si>
    <t>10 шт</t>
  </si>
  <si>
    <t>126</t>
  </si>
  <si>
    <r>
      <t>Фильтры сетчатые: Y222 DANFOSS с внутренней резьбой, латунные диаметром 25 мм</t>
    </r>
    <r>
      <rPr>
        <i/>
        <sz val="10"/>
        <rFont val="Times New Roman"/>
        <family val="1"/>
        <charset val="204"/>
      </rPr>
      <t xml:space="preserve">
</t>
    </r>
  </si>
  <si>
    <t>128</t>
  </si>
  <si>
    <r>
      <t>Фильтры сетчатые: Y222 DANFOSS с внутренней резьбой, латунные диаметром 32 мм</t>
    </r>
    <r>
      <rPr>
        <i/>
        <sz val="10"/>
        <rFont val="Times New Roman"/>
        <family val="1"/>
        <charset val="204"/>
      </rPr>
      <t xml:space="preserve">
</t>
    </r>
  </si>
  <si>
    <t>130</t>
  </si>
  <si>
    <r>
      <t>Кран шаровой муфтовый 11Б27П1, диаметром: 15 мм</t>
    </r>
    <r>
      <rPr>
        <i/>
        <sz val="10"/>
        <rFont val="Times New Roman"/>
        <family val="1"/>
        <charset val="204"/>
      </rPr>
      <t xml:space="preserve">
</t>
    </r>
  </si>
  <si>
    <t>132</t>
  </si>
  <si>
    <t>Квартирный теплосчётчик КАРАТ-компакт 2-213-мб-15-1,5-от, без интерфейсов для АСКУЭ</t>
  </si>
  <si>
    <t>133</t>
  </si>
  <si>
    <t>135</t>
  </si>
  <si>
    <r>
      <t>Кран шаровой муфтовый 11Б27П1, диаметром: 20 мм</t>
    </r>
    <r>
      <rPr>
        <i/>
        <sz val="10"/>
        <rFont val="Times New Roman"/>
        <family val="1"/>
        <charset val="204"/>
      </rPr>
      <t xml:space="preserve">
</t>
    </r>
  </si>
  <si>
    <t>136</t>
  </si>
  <si>
    <r>
      <t>Установка вентилей и клапанов обратных муфтовых диаметром 32 мм</t>
    </r>
    <r>
      <rPr>
        <i/>
        <sz val="10"/>
        <rFont val="Times New Roman"/>
        <family val="1"/>
        <charset val="204"/>
      </rPr>
      <t xml:space="preserve">
</t>
    </r>
  </si>
  <si>
    <t>137</t>
  </si>
  <si>
    <r>
      <t>Кран шаровой муфтовый 11Б27П1, диаметром: 25 мм</t>
    </r>
    <r>
      <rPr>
        <i/>
        <sz val="10"/>
        <rFont val="Times New Roman"/>
        <family val="1"/>
        <charset val="204"/>
      </rPr>
      <t xml:space="preserve">
</t>
    </r>
  </si>
  <si>
    <t>138</t>
  </si>
  <si>
    <r>
      <t>Кран шаровой муфтовый 11Б27П1, диаметром: 32 мм</t>
    </r>
    <r>
      <rPr>
        <i/>
        <sz val="10"/>
        <rFont val="Times New Roman"/>
        <family val="1"/>
        <charset val="204"/>
      </rPr>
      <t xml:space="preserve">
</t>
    </r>
  </si>
  <si>
    <t>141</t>
  </si>
  <si>
    <r>
      <t>Задвижки фланцевые короткие с обрезиненным клином для жидкостей и сжатого воздуха давлением: 1,0-1,6 МПа (10-16 кгс/см2) марки BV-05-47 (F4), диаметром 65 мм</t>
    </r>
    <r>
      <rPr>
        <i/>
        <sz val="10"/>
        <rFont val="Times New Roman"/>
        <family val="1"/>
        <charset val="204"/>
      </rPr>
      <t xml:space="preserve">
</t>
    </r>
  </si>
  <si>
    <t>143</t>
  </si>
  <si>
    <r>
      <t>Задвижки фланцевые короткие с обрезиненным клином для жидкостей и сжатого воздуха давлением: 1,0-1,6 МПа (10-16 кгс/см2) марки BV-05-47 (F4), диаметром 125 мм</t>
    </r>
    <r>
      <rPr>
        <i/>
        <sz val="10"/>
        <rFont val="Times New Roman"/>
        <family val="1"/>
        <charset val="204"/>
      </rPr>
      <t xml:space="preserve">
</t>
    </r>
  </si>
  <si>
    <t>145</t>
  </si>
  <si>
    <r>
      <t>Трубопроводы из стальных водогазопроводных неоцинкованных труб с гильзами и креплениями для газоснабжения диаметром: 15 мм</t>
    </r>
    <r>
      <rPr>
        <i/>
        <sz val="10"/>
        <rFont val="Times New Roman"/>
        <family val="1"/>
        <charset val="204"/>
      </rPr>
      <t xml:space="preserve">
</t>
    </r>
  </si>
  <si>
    <t>м</t>
  </si>
  <si>
    <t>147</t>
  </si>
  <si>
    <r>
      <t>Трубопроводы из стальных водогазопроводных неоцинкованных труб с гильзами и креплениями для газоснабжения диаметром: 20 мм</t>
    </r>
    <r>
      <rPr>
        <i/>
        <sz val="10"/>
        <rFont val="Times New Roman"/>
        <family val="1"/>
        <charset val="204"/>
      </rPr>
      <t xml:space="preserve">
</t>
    </r>
  </si>
  <si>
    <t>149</t>
  </si>
  <si>
    <r>
      <t>Трубопроводы из стальных водогазопроводных неоцинкованных труб с гильзами и креплениями для газоснабжения диаметром: 25 мм</t>
    </r>
    <r>
      <rPr>
        <i/>
        <sz val="10"/>
        <rFont val="Times New Roman"/>
        <family val="1"/>
        <charset val="204"/>
      </rPr>
      <t xml:space="preserve">
</t>
    </r>
  </si>
  <si>
    <t>151</t>
  </si>
  <si>
    <r>
      <t>Трубопроводы из стальных водогазопроводных неоцинкованных труб с гильзами и креплениями для газоснабжения диаметром: 32 мм</t>
    </r>
    <r>
      <rPr>
        <i/>
        <sz val="10"/>
        <rFont val="Times New Roman"/>
        <family val="1"/>
        <charset val="204"/>
      </rPr>
      <t xml:space="preserve">
</t>
    </r>
  </si>
  <si>
    <t>153</t>
  </si>
  <si>
    <r>
      <t>Трубопроводы из стальных водогазопроводных неоцинкованных труб с гильзами и креплениями для газоснабжения диаметром: 40 мм</t>
    </r>
    <r>
      <rPr>
        <i/>
        <sz val="10"/>
        <rFont val="Times New Roman"/>
        <family val="1"/>
        <charset val="204"/>
      </rPr>
      <t xml:space="preserve">
</t>
    </r>
  </si>
  <si>
    <t>155</t>
  </si>
  <si>
    <r>
      <t>Трубопроводы из стальных бесшовных горячедеформированных труб для отопления и газоснабжения, наружный диаметр: 57 мм, толщина стенки 3,5 мм</t>
    </r>
    <r>
      <rPr>
        <i/>
        <sz val="10"/>
        <rFont val="Times New Roman"/>
        <family val="1"/>
        <charset val="204"/>
      </rPr>
      <t xml:space="preserve">
</t>
    </r>
  </si>
  <si>
    <t>157</t>
  </si>
  <si>
    <r>
      <t>Трубопроводы из стальных бесшовных горячедеформированных труб для отопления и газоснабжения, наружный диаметр: 89 мм, толщина стенки 3,5 мм</t>
    </r>
    <r>
      <rPr>
        <i/>
        <sz val="10"/>
        <rFont val="Times New Roman"/>
        <family val="1"/>
        <charset val="204"/>
      </rPr>
      <t xml:space="preserve">
</t>
    </r>
  </si>
  <si>
    <t>159</t>
  </si>
  <si>
    <r>
      <t>Трубопроводы из стальных электросварных труб с гильзами для отопления и водоснабжения, наружный диаметр: 133 мм, толщина стенки 4 мм</t>
    </r>
    <r>
      <rPr>
        <i/>
        <sz val="10"/>
        <rFont val="Times New Roman"/>
        <family val="1"/>
        <charset val="204"/>
      </rPr>
      <t xml:space="preserve">
</t>
    </r>
  </si>
  <si>
    <t>160</t>
  </si>
  <si>
    <r>
      <t>Изоляция изделиями из вспененного каучука, вспененного полиэтилена трубопроводов наружным диметром до 160 мм трубками</t>
    </r>
    <r>
      <rPr>
        <i/>
        <sz val="10"/>
        <rFont val="Times New Roman"/>
        <family val="1"/>
        <charset val="204"/>
      </rPr>
      <t xml:space="preserve">
</t>
    </r>
  </si>
  <si>
    <t>10 м</t>
  </si>
  <si>
    <t>161</t>
  </si>
  <si>
    <r>
      <t>Трубки из вспененного полиэтилена, внутренний диаметр: 15 мм, толщина 20 мм</t>
    </r>
    <r>
      <rPr>
        <i/>
        <sz val="10"/>
        <rFont val="Times New Roman"/>
        <family val="1"/>
        <charset val="204"/>
      </rPr>
      <t xml:space="preserve">
</t>
    </r>
  </si>
  <si>
    <t>100 м</t>
  </si>
  <si>
    <t>162</t>
  </si>
  <si>
    <r>
      <t>Трубки из вспененного полиэтилена, внутренний диаметр: 22 мм, толщина 9 мм</t>
    </r>
    <r>
      <rPr>
        <i/>
        <sz val="10"/>
        <rFont val="Times New Roman"/>
        <family val="1"/>
        <charset val="204"/>
      </rPr>
      <t xml:space="preserve">
</t>
    </r>
  </si>
  <si>
    <t>163</t>
  </si>
  <si>
    <r>
      <t>Трубки из вспененного полиэтилена, внутренний диаметр: 25 мм, толщина 6 мм</t>
    </r>
    <r>
      <rPr>
        <i/>
        <sz val="10"/>
        <rFont val="Times New Roman"/>
        <family val="1"/>
        <charset val="204"/>
      </rPr>
      <t xml:space="preserve">
</t>
    </r>
  </si>
  <si>
    <t>164</t>
  </si>
  <si>
    <r>
      <t>Трубки из вспененного полиэтилена, внутренний диаметр: 30 мм, толщина 6 мм</t>
    </r>
    <r>
      <rPr>
        <i/>
        <sz val="10"/>
        <rFont val="Times New Roman"/>
        <family val="1"/>
        <charset val="204"/>
      </rPr>
      <t xml:space="preserve">
</t>
    </r>
  </si>
  <si>
    <t>165</t>
  </si>
  <si>
    <r>
      <t>Трубки из вспененного полиэтилена, внутренний диаметр: 42 мм, толщина 9 мм</t>
    </r>
    <r>
      <rPr>
        <i/>
        <sz val="10"/>
        <rFont val="Times New Roman"/>
        <family val="1"/>
        <charset val="204"/>
      </rPr>
      <t xml:space="preserve">
</t>
    </r>
  </si>
  <si>
    <t>166</t>
  </si>
  <si>
    <r>
      <t>Трубки из вспененного полиэтилена, внутренний диаметр: 54 мм, толщина 9 мм</t>
    </r>
    <r>
      <rPr>
        <i/>
        <sz val="10"/>
        <rFont val="Times New Roman"/>
        <family val="1"/>
        <charset val="204"/>
      </rPr>
      <t xml:space="preserve">
</t>
    </r>
  </si>
  <si>
    <t>167</t>
  </si>
  <si>
    <r>
      <t>Трубки из вспененного полиэтилена, внутренний диаметр: 76 мм, толщина 9 мм</t>
    </r>
    <r>
      <rPr>
        <i/>
        <sz val="10"/>
        <rFont val="Times New Roman"/>
        <family val="1"/>
        <charset val="204"/>
      </rPr>
      <t xml:space="preserve">
</t>
    </r>
  </si>
  <si>
    <t>168</t>
  </si>
  <si>
    <r>
      <t>Трубки из вспененного полиэтилена, внутренний диаметр: 89 мм, толщина 9 мм</t>
    </r>
    <r>
      <rPr>
        <i/>
        <sz val="10"/>
        <rFont val="Times New Roman"/>
        <family val="1"/>
        <charset val="204"/>
      </rPr>
      <t xml:space="preserve">
</t>
    </r>
  </si>
  <si>
    <t>169</t>
  </si>
  <si>
    <r>
      <t>Трубки из вспененного полиэтилена, внутренний диаметр: 133 мм, толщина 9 мм</t>
    </r>
    <r>
      <rPr>
        <i/>
        <sz val="10"/>
        <rFont val="Times New Roman"/>
        <family val="1"/>
        <charset val="204"/>
      </rPr>
      <t xml:space="preserve">
</t>
    </r>
  </si>
  <si>
    <t>170</t>
  </si>
  <si>
    <r>
      <t>Крепления для воздуховодов оцинкованные (подвески СТД, подвески регулируемые СТД, тяги, хомуты, кронштейны, траверсы, ленты, шпильки, профили)</t>
    </r>
    <r>
      <rPr>
        <i/>
        <sz val="10"/>
        <rFont val="Times New Roman"/>
        <family val="1"/>
        <charset val="204"/>
      </rPr>
      <t xml:space="preserve">
</t>
    </r>
  </si>
  <si>
    <t>т</t>
  </si>
  <si>
    <t>171</t>
  </si>
  <si>
    <r>
      <t>Опоры подвижные бескорпусные для стальных трубопроводов Ду от 15 до 400 мм без изоляции типа: ОПБ-1, диаметром условного прохода 15 мм</t>
    </r>
    <r>
      <rPr>
        <i/>
        <sz val="10"/>
        <rFont val="Times New Roman"/>
        <family val="1"/>
        <charset val="204"/>
      </rPr>
      <t xml:space="preserve">
</t>
    </r>
  </si>
  <si>
    <t>172</t>
  </si>
  <si>
    <r>
      <t>Опоры подвижные бескорпусные для стальных трубопроводов Ду от 15 до 400 мм без изоляции типа: ОПБ-1, диаметром условного прохода 20 мм</t>
    </r>
    <r>
      <rPr>
        <i/>
        <sz val="10"/>
        <rFont val="Times New Roman"/>
        <family val="1"/>
        <charset val="204"/>
      </rPr>
      <t xml:space="preserve">
</t>
    </r>
  </si>
  <si>
    <t>173</t>
  </si>
  <si>
    <r>
      <t>Опоры подвижные бескорпусные для стальных трубопроводов Ду от 15 до 400 мм без изоляции типа: ОПБ-1, диаметром условного прохода 50 мм</t>
    </r>
    <r>
      <rPr>
        <i/>
        <sz val="10"/>
        <rFont val="Times New Roman"/>
        <family val="1"/>
        <charset val="204"/>
      </rPr>
      <t xml:space="preserve">
</t>
    </r>
  </si>
  <si>
    <t>174</t>
  </si>
  <si>
    <r>
      <t>Опоры подвижные бескорпусные для стальных трубопроводов Ду от 15 до 400 мм без изоляции типа: ОПБ-1, диаметром условного прохода 80 мм</t>
    </r>
    <r>
      <rPr>
        <i/>
        <sz val="10"/>
        <rFont val="Times New Roman"/>
        <family val="1"/>
        <charset val="204"/>
      </rPr>
      <t xml:space="preserve">
</t>
    </r>
  </si>
  <si>
    <t>175</t>
  </si>
  <si>
    <r>
      <t>Огрунтовка металлических поверхностей за один раз: грунтовкой ГФ-021</t>
    </r>
    <r>
      <rPr>
        <i/>
        <sz val="10"/>
        <rFont val="Times New Roman"/>
        <family val="1"/>
        <charset val="204"/>
      </rPr>
      <t xml:space="preserve">
</t>
    </r>
  </si>
  <si>
    <t>100 м2</t>
  </si>
  <si>
    <t>176</t>
  </si>
  <si>
    <r>
      <t>Окраска металлических огрунтованных поверхностей: эмалью ХВ-124</t>
    </r>
    <r>
      <rPr>
        <i/>
        <sz val="10"/>
        <rFont val="Times New Roman"/>
        <family val="1"/>
        <charset val="204"/>
      </rPr>
      <t xml:space="preserve">
</t>
    </r>
  </si>
  <si>
    <t>178</t>
  </si>
  <si>
    <t>180</t>
  </si>
  <si>
    <t>185</t>
  </si>
  <si>
    <r>
      <t>Трубопроводы из стальных бесшовных горячедеформированных труб для отопления и газоснабжения, наружный диаметр: 57 мм, толщина стенки 3,5 мм</t>
    </r>
    <r>
      <rPr>
        <i/>
        <sz val="10"/>
        <rFont val="Times New Roman"/>
        <family val="1"/>
        <charset val="204"/>
      </rPr>
      <t xml:space="preserve">
</t>
    </r>
  </si>
  <si>
    <t>186</t>
  </si>
  <si>
    <t>187</t>
  </si>
  <si>
    <r>
      <t>Трубопроводы из стальных бесшовных горячедеформированных труб для отопления и газоснабжения, наружный диаметр: 108 мм, толщина стенки 4 мм</t>
    </r>
    <r>
      <rPr>
        <i/>
        <sz val="10"/>
        <rFont val="Times New Roman"/>
        <family val="1"/>
        <charset val="204"/>
      </rPr>
      <t xml:space="preserve">
</t>
    </r>
  </si>
  <si>
    <t>188</t>
  </si>
  <si>
    <t>189</t>
  </si>
  <si>
    <t xml:space="preserve"> Система теплоснабжения коммерческих помещений</t>
  </si>
  <si>
    <t>190</t>
  </si>
  <si>
    <r>
      <t>Установка радиаторов: стальных</t>
    </r>
    <r>
      <rPr>
        <b/>
        <i/>
        <sz val="10"/>
        <rFont val="Times New Roman"/>
        <family val="1"/>
        <charset val="204"/>
      </rPr>
      <t xml:space="preserve">
</t>
    </r>
  </si>
  <si>
    <t>191</t>
  </si>
  <si>
    <t>Радиатор PURMO Ventil Compact Радиатор Purmo Compact C 33-500-1100	500x1100x152	     2834</t>
  </si>
  <si>
    <t>192</t>
  </si>
  <si>
    <t>193</t>
  </si>
  <si>
    <t>195</t>
  </si>
  <si>
    <t>196</t>
  </si>
  <si>
    <t>198</t>
  </si>
  <si>
    <t>200</t>
  </si>
  <si>
    <t>201</t>
  </si>
  <si>
    <t xml:space="preserve">Крюк пластмассовый для труб двойной, 12-20 / 12-26 L=80, </t>
  </si>
  <si>
    <t>202</t>
  </si>
  <si>
    <t xml:space="preserve">Труба защитная гофрированная (пешель), 12-14, 100м </t>
  </si>
  <si>
    <t>203</t>
  </si>
  <si>
    <t>Труба защитная гофрированная (пешель), 16-18, 50м</t>
  </si>
  <si>
    <t>204</t>
  </si>
  <si>
    <t xml:space="preserve">Труба защитная гофрированная (пешель), 25, 50м </t>
  </si>
  <si>
    <t>205</t>
  </si>
  <si>
    <t xml:space="preserve">Соединитель латунный свинчиваемый, с резьбой наружной, для труб PE-Xc/Al/PE-HD Platinum, 14x2 G½" </t>
  </si>
  <si>
    <t>206</t>
  </si>
  <si>
    <t>207</t>
  </si>
  <si>
    <t>Соединитель латунный свинчиваемый, с резьбой наружной, 18x2.5 G½"</t>
  </si>
  <si>
    <t>208</t>
  </si>
  <si>
    <t xml:space="preserve">Соединитель латунный свинчиваемый, с резьбой наружной, 25x3.5 G½"  </t>
  </si>
  <si>
    <t>209</t>
  </si>
  <si>
    <t>210</t>
  </si>
  <si>
    <t>211</t>
  </si>
  <si>
    <t>Кольцо латунное натяжное Push, 25x3.5A</t>
  </si>
  <si>
    <t>212</t>
  </si>
  <si>
    <t>213</t>
  </si>
  <si>
    <t>Отвод PPSU Push, 25x3.5 / 25x3.5</t>
  </si>
  <si>
    <t>214</t>
  </si>
  <si>
    <t>215</t>
  </si>
  <si>
    <t>216</t>
  </si>
  <si>
    <t>218</t>
  </si>
  <si>
    <t>219</t>
  </si>
  <si>
    <t>220</t>
  </si>
  <si>
    <t>222</t>
  </si>
  <si>
    <t>223</t>
  </si>
  <si>
    <r>
      <t>Комплект ручного балансировочного MSV-BD и запорного MSV-S клапанов с внутренней резьбой, давлением 2,0 МПа (20 кгс/см2), диаметром: 15 мм</t>
    </r>
    <r>
      <rPr>
        <i/>
        <sz val="10"/>
        <rFont val="Times New Roman"/>
        <family val="1"/>
        <charset val="204"/>
      </rPr>
      <t xml:space="preserve">
</t>
    </r>
  </si>
  <si>
    <t>224</t>
  </si>
  <si>
    <t>225</t>
  </si>
  <si>
    <t>227</t>
  </si>
  <si>
    <t>228</t>
  </si>
  <si>
    <t>229</t>
  </si>
  <si>
    <t>230</t>
  </si>
  <si>
    <r>
      <t>Кран шаровой муфтовый 11Б27П1, диаметром: 32 мм</t>
    </r>
    <r>
      <rPr>
        <i/>
        <sz val="10"/>
        <rFont val="Times New Roman"/>
        <family val="1"/>
        <charset val="204"/>
      </rPr>
      <t xml:space="preserve">
</t>
    </r>
  </si>
  <si>
    <t>231</t>
  </si>
  <si>
    <r>
      <t>Установка фильтров диаметром: 40 мм</t>
    </r>
    <r>
      <rPr>
        <i/>
        <sz val="10"/>
        <rFont val="Times New Roman"/>
        <family val="1"/>
        <charset val="204"/>
      </rPr>
      <t xml:space="preserve">
</t>
    </r>
  </si>
  <si>
    <t>233</t>
  </si>
  <si>
    <t>234</t>
  </si>
  <si>
    <t>236</t>
  </si>
  <si>
    <t>238</t>
  </si>
  <si>
    <t>240</t>
  </si>
  <si>
    <t>243</t>
  </si>
  <si>
    <t>245</t>
  </si>
  <si>
    <t>247</t>
  </si>
  <si>
    <r>
      <t>Трубопроводы из стальных электросварных труб с гильзами для отопления и водоснабжения, наружный диаметр: 76 мм, толщина стенки 3,5 мм</t>
    </r>
    <r>
      <rPr>
        <i/>
        <sz val="10"/>
        <rFont val="Times New Roman"/>
        <family val="1"/>
        <charset val="204"/>
      </rPr>
      <t xml:space="preserve">
</t>
    </r>
  </si>
  <si>
    <t>249</t>
  </si>
  <si>
    <r>
      <t>Трубопроводы из стальных электросварных труб с гильзами для отопления и водоснабжения, наружный диаметр: 108 мм, толщина стенки 4 мм</t>
    </r>
    <r>
      <rPr>
        <i/>
        <sz val="10"/>
        <rFont val="Times New Roman"/>
        <family val="1"/>
        <charset val="204"/>
      </rPr>
      <t xml:space="preserve">
</t>
    </r>
  </si>
  <si>
    <t>250</t>
  </si>
  <si>
    <t>251</t>
  </si>
  <si>
    <t>252</t>
  </si>
  <si>
    <r>
      <t>Трубки из вспененного полиэтилена, внутренний диаметр: 22 мм, толщина 20 мм</t>
    </r>
    <r>
      <rPr>
        <i/>
        <sz val="10"/>
        <rFont val="Times New Roman"/>
        <family val="1"/>
        <charset val="204"/>
      </rPr>
      <t xml:space="preserve">
</t>
    </r>
  </si>
  <si>
    <t>253</t>
  </si>
  <si>
    <t>254</t>
  </si>
  <si>
    <t>255</t>
  </si>
  <si>
    <t>256</t>
  </si>
  <si>
    <t>257</t>
  </si>
  <si>
    <r>
      <t>Прокладка трубопроводов водоснабжения из стальных водогазопроводных оцинкованных труб диаметром: 80 мм</t>
    </r>
    <r>
      <rPr>
        <i/>
        <sz val="10"/>
        <rFont val="Times New Roman"/>
        <family val="1"/>
        <charset val="204"/>
      </rPr>
      <t xml:space="preserve">
</t>
    </r>
  </si>
  <si>
    <t>258</t>
  </si>
  <si>
    <r>
      <t>Прокладка трубопроводов водоснабжения из стальных водогазопроводных оцинкованных труб диаметром: 125 мм</t>
    </r>
    <r>
      <rPr>
        <i/>
        <sz val="10"/>
        <rFont val="Times New Roman"/>
        <family val="1"/>
        <charset val="204"/>
      </rPr>
      <t xml:space="preserve">
</t>
    </r>
  </si>
  <si>
    <t>Воздушно тепловая завеса</t>
  </si>
  <si>
    <t>259</t>
  </si>
  <si>
    <r>
      <t>Вентилятор (Тепловая завеса)</t>
    </r>
    <r>
      <rPr>
        <i/>
        <sz val="10"/>
        <rFont val="Times New Roman"/>
        <family val="1"/>
        <charset val="204"/>
      </rPr>
      <t xml:space="preserve">
</t>
    </r>
  </si>
  <si>
    <t>260</t>
  </si>
  <si>
    <t>Тепловая завеса Тепломаш КЭВ-60П3141W оцинк. Сталь</t>
  </si>
  <si>
    <t>261</t>
  </si>
  <si>
    <r>
      <t>Установка узлов тепловых элеваторных номером: 1, 2</t>
    </r>
    <r>
      <rPr>
        <i/>
        <sz val="10"/>
        <rFont val="Times New Roman"/>
        <family val="1"/>
        <charset val="204"/>
      </rPr>
      <t xml:space="preserve">
</t>
    </r>
  </si>
  <si>
    <t>узел</t>
  </si>
  <si>
    <t>262</t>
  </si>
  <si>
    <t xml:space="preserve">Металлорукав L=400 Dy 3/4Артикул 500180  </t>
  </si>
  <si>
    <t>263</t>
  </si>
  <si>
    <t xml:space="preserve">Смесительный узел КЭВ-УТМ-4Артикул 500168  </t>
  </si>
  <si>
    <t>264</t>
  </si>
  <si>
    <t xml:space="preserve">Термостат защиты от замораживания RAK-TW. 5000S-Н  </t>
  </si>
  <si>
    <t>2</t>
  </si>
  <si>
    <t>13</t>
  </si>
  <si>
    <t>15</t>
  </si>
  <si>
    <t>17</t>
  </si>
  <si>
    <t>19</t>
  </si>
  <si>
    <t>20</t>
  </si>
  <si>
    <t>21</t>
  </si>
  <si>
    <t>23</t>
  </si>
  <si>
    <t>71</t>
  </si>
  <si>
    <t xml:space="preserve">водопровод, канализация </t>
  </si>
  <si>
    <t xml:space="preserve">Комплекс жилых домов по </t>
  </si>
  <si>
    <t xml:space="preserve"> Водопровод (В1) ниже отм.0.000</t>
  </si>
  <si>
    <t>1</t>
  </si>
  <si>
    <t>Трубы стальные сварные водогазопроводные с резьбой оцинкованные легкие, диаметр условного прохода: 15 мм, толщина стенки 2,5 мм</t>
  </si>
  <si>
    <t>Трубы стальные сварные водогазопроводные с резьбой оцинкованные легкие, диаметр условного прохода: 25 мм, толщина стенки 2,8 мм</t>
  </si>
  <si>
    <t>6</t>
  </si>
  <si>
    <t>Трубы стальные сварные водогазопроводные с резьбой оцинкованные легкие, диаметр условного прохода: 40 мм, толщина стенки 3 мм</t>
  </si>
  <si>
    <t>8</t>
  </si>
  <si>
    <t>Трубы стальные сварные водогазопроводные с резьбой оцинкованные легкие, диаметр условного прохода: 50 мм, толщина стенки 3 мм</t>
  </si>
  <si>
    <t>10</t>
  </si>
  <si>
    <t>Трубы стальные сварные водогазопроводные с резьбой оцинкованные легкие, диаметр условного прохода: 65 мм, толщина стенки 3,2 мм</t>
  </si>
  <si>
    <t>12</t>
  </si>
  <si>
    <t>Кран шаровый муфтовый Valtec для газа диаметром: 15 мм, тип в/в</t>
  </si>
  <si>
    <t>Кран шаровый муфтовый Valtec для газа диаметром: 20 мм, тип в/н</t>
  </si>
  <si>
    <t>Кран шаровый муфтовый Valtec для воды диаметром: 32 мм, тип в/в</t>
  </si>
  <si>
    <t>Кожухи несъемные из листовой горячекатаной и сортовой стали для сильфонных компенсаторов, диаметр труб: 50 (57) мм</t>
  </si>
  <si>
    <t>18</t>
  </si>
  <si>
    <t>Кожухи несъемные из листовой горячекатаной и сортовой стали для сильфонных компенсаторов, диаметр труб: 70 (76) мм</t>
  </si>
  <si>
    <t>Изоляция изделиями из вспененного каучука, вспененного полиэтилена трубопроводов наружным диметром до 160 мм трубками</t>
  </si>
  <si>
    <t>Трубки из вспененного полиэтилена, внутренний диаметр: 25 мм, толщина 6 мм</t>
  </si>
  <si>
    <t>Трубки из вспененного полиэтилена, внутренний диаметр: 15 мм, толщина 20 мм</t>
  </si>
  <si>
    <t>22</t>
  </si>
  <si>
    <t>Трубки из вспененного полиэтилена, внутренний диаметр: 42 мм, толщина 9 мм</t>
  </si>
  <si>
    <t>Трубки из вспененного полиэтилена, внутренний диаметр: 54 мм, толщина 9 мм</t>
  </si>
  <si>
    <t>24</t>
  </si>
  <si>
    <t>Трубки из вспененного полиэтилена, внутренний диаметр: 64 мм, толщина 9 мм</t>
  </si>
  <si>
    <t xml:space="preserve"> Горячее водоснабжение и циркуляция (Т3; Т4)</t>
  </si>
  <si>
    <t>26</t>
  </si>
  <si>
    <t>Трубы стальные сварные водогазопроводные с резьбой оцинкованные легкие, диаметр условного прохода: 20 мм, толщина стенки 2,5 мм</t>
  </si>
  <si>
    <t>Трубы стальные сварные водогазопроводные с резьбой оцинкованные легкие, диаметр условного прохода: 32 мм, толщина стенки 2,8 мм</t>
  </si>
  <si>
    <t>Кран шаровый муфтовый Valtec для воды диаметром: 40 мм, тип в/в</t>
  </si>
  <si>
    <t>Переходы концентрические на Ру до 16 МПа (160 кгс/см2) диаметром условного прохода: 50х40 мм, наружным диаметром и толщиной стенки 57х4- 45х2,5 мм</t>
  </si>
  <si>
    <t>Трубки из вспененного полиэтилена, внутренний диаметр: 35 мм, толщина 9 мм</t>
  </si>
  <si>
    <t xml:space="preserve"> Канализация ,Канализация бытовая  (К1).</t>
  </si>
  <si>
    <t>Трубопроводы канализации из полиэтиленовых труб высокой плотности с гильзами, диаметром: 110 мм</t>
  </si>
  <si>
    <t>ВЫШЕ отм. 0.000  Водопровод хозяиственно-питьевой</t>
  </si>
  <si>
    <t>Счетчик холодной воды, марка: WFK 20 Siemens</t>
  </si>
  <si>
    <t>Фильтр магнитный муфтовый: ФММ-15</t>
  </si>
  <si>
    <t>Фильтр магнитный муфтовый: ФММ-25</t>
  </si>
  <si>
    <t xml:space="preserve">РДВ-2А Ду15вода горячая и холодная15  </t>
  </si>
  <si>
    <t>комплет</t>
  </si>
  <si>
    <t xml:space="preserve">РДВ-2А Ду25вода горячая и холодная	15  </t>
  </si>
  <si>
    <t>Кран шаровой муфтовый 11Б27П1, диаметром: 15 мм</t>
  </si>
  <si>
    <t>Кран шаровой муфтовый 11Б27П1, диаметром: 20 мм</t>
  </si>
  <si>
    <t>Кран шаровой муфтовый 11Б27П1, диаметром: 25 мм</t>
  </si>
  <si>
    <t>Рукава резинотканевые напорно-всасывающие для воды давлением 1 МПа (10 кгс/см2), диаметром: 32 мм</t>
  </si>
  <si>
    <t>66</t>
  </si>
  <si>
    <t>Кран шаровой муфтовый 11Б27П1, диаметром: 32 мм</t>
  </si>
  <si>
    <t>68</t>
  </si>
  <si>
    <t>Рукава резинотканевые напорно-всасывающие для воды давлением 1 МПа (10 кгс/см2), диаметром: 16 мм</t>
  </si>
  <si>
    <t xml:space="preserve">внутриквартирные пожарные шкафы </t>
  </si>
  <si>
    <t>комплект</t>
  </si>
  <si>
    <t>73</t>
  </si>
  <si>
    <t>Установка гребенок пароводораспределительных из стальных труб наружным диаметром корпуса: 108 мм</t>
  </si>
  <si>
    <t>Гребенки паро-водораспределительные из стальных труб с ответными фланцами, болтами, прокладками, кронштейнами, наружный диаметр корпуса: 108 мм, длина корпуса 1 м, количество патрубков 4 шт., наружный диаметр патрубка 57 мм</t>
  </si>
  <si>
    <t xml:space="preserve">Гибкая подводка для воды 1/2" 50см вн.-вн. </t>
  </si>
  <si>
    <t xml:space="preserve">Труба полипропиленовая PN10 KraftPipe SDR 11 (стояки) d25х2,3 </t>
  </si>
  <si>
    <t xml:space="preserve">Труба полипропиленовая PN10 KraftPipe SDR 11 (стояки) d32х3.0 </t>
  </si>
  <si>
    <t xml:space="preserve">Труба полипропиленовая PN10 KraftPipe SDR 11 (стояки) d40х3.7 </t>
  </si>
  <si>
    <t>Труба Kraft PIPE PP-R PN-20 D 20 х 3,4 HEISSKRAFT</t>
  </si>
  <si>
    <t xml:space="preserve">Труба Kraft PIPE PP-R PN-20 D 25 х 4,2 HEISSKRAFT </t>
  </si>
  <si>
    <t>Трубки из вспененного полиэтилена, внутренний диаметр: 35 мм, толщина 6 мм</t>
  </si>
  <si>
    <t>Гильзы Ду 80 -18шт /0,5м; Ду 50-8шт/0,5</t>
  </si>
  <si>
    <t>Трубы стальные электросварные прямошовные (ГОСТ 10704-91), наружный диаметр: 89 мм, толщина стенки 3,5 мм</t>
  </si>
  <si>
    <t>Трубы стальные электросварные прямошовные (ГОСТ 10704-91), наружный диаметр: 57 мм, толщина стенки 3,0 мм</t>
  </si>
  <si>
    <t xml:space="preserve"> Горячее водоснабжение и циркуляция (Т3; Т4;)</t>
  </si>
  <si>
    <t>Счетчик горячей воды, марка: ВСГ-15</t>
  </si>
  <si>
    <t xml:space="preserve">Компенсатор КСО 15-16-50 </t>
  </si>
  <si>
    <t xml:space="preserve">Компенсатор полипропиленовый ДУ 32 </t>
  </si>
  <si>
    <t xml:space="preserve">Компенсатор полипропиленовый ДУ 40 </t>
  </si>
  <si>
    <t>Опора неподвижная изолированная пенополиуретаном в полиэтиленовой оболочке для стальной трубы диаметром: 40 мм, диаметром изоляции 110 мм, 215х15 мм, длиной 3 м</t>
  </si>
  <si>
    <t>112</t>
  </si>
  <si>
    <t xml:space="preserve">Труба полипропиленовая термостабилизированная со стекловолокном ClimaFaster SDR 9 PN22 (стояки) d32х3.6 </t>
  </si>
  <si>
    <t>Труба полипропиленовая термостабилизированная со стекловолокном ClimaFaster SDR 9 PN22 (стояки) d40х4,4</t>
  </si>
  <si>
    <t>118</t>
  </si>
  <si>
    <t>Труба полипропиленовая термостабилизированная со стекловолокном ClimaFaster SDR 9 PN22 (стояки) d50х6,2</t>
  </si>
  <si>
    <t xml:space="preserve">Труба из сшитого ПЭ РЕ-Хс KAN-therm с антидифузионным слоем d25х3.5 ( Ду 18) </t>
  </si>
  <si>
    <t xml:space="preserve">Труба из сшитого ПЭ РЕ-Хс KAN-therm с антидифузионным слоем d18х3.5 ( Ду 18) </t>
  </si>
  <si>
    <t>127</t>
  </si>
  <si>
    <t>129</t>
  </si>
  <si>
    <t>Трубки из вспененного полиэтилена, внутренний диаметр: 15 мм, толщина 9 мм</t>
  </si>
  <si>
    <t xml:space="preserve"> Канализация  Бытовая (К1)</t>
  </si>
  <si>
    <t>134</t>
  </si>
  <si>
    <t>Ревизия полипропиленовая с крышкой диаметром 100 мм</t>
  </si>
  <si>
    <t>Муфта противопожарная, марки ФЕНИКС ППМ-110</t>
  </si>
  <si>
    <t xml:space="preserve">Воздушный клапан Саратовпластика Аэратор Ду 110 </t>
  </si>
  <si>
    <t xml:space="preserve"> Канализация Дождевая К2</t>
  </si>
  <si>
    <t xml:space="preserve">Воронка кровельная HL 62.1/1 с листоуловителем с теплоизоляцией и электроподогревом, с обжимным фланцем из нержавеющей стали. </t>
  </si>
  <si>
    <t>139</t>
  </si>
  <si>
    <t xml:space="preserve">Компенсационный патрубок POLYTRON COMFORT PP 110 911000 </t>
  </si>
  <si>
    <t>140</t>
  </si>
  <si>
    <t>Ревизия полиэтиленовая с крышкой размером 100х50 мм</t>
  </si>
  <si>
    <t>Трубы стальные электросварные прямошовные (ГОСТ 10704-91), наружный диаметр: 108 мм, толщина стенки 4,0 мм</t>
  </si>
  <si>
    <t>Крестовины диаметром условного прохода: 100 мм и наружным диаметром 122 мм</t>
  </si>
  <si>
    <t>Труба напорная из полиэтилена PE 100 для газопроводов: ПЭ100 SDR17,6, размером 40х2,3 мм (ГОСТ Р 50838-95)</t>
  </si>
  <si>
    <t>148</t>
  </si>
  <si>
    <t>Крепления для воздуховодов оцинкованные (подвески СТД, подвески регулируемые СТД, тяги, хомуты, кронштейны, траверсы, ленты, шпильки, профили)</t>
  </si>
  <si>
    <t>150</t>
  </si>
  <si>
    <t>Трубки из вспененного полиэтилена, внутренний диаметр: 110 мм, толщина 13 мм</t>
  </si>
  <si>
    <t xml:space="preserve"> КОММЕРЧЕСКИЕ ПЛОЩАДИ -Водопровод хоз.-питьевой /В1.1/</t>
  </si>
  <si>
    <t>152</t>
  </si>
  <si>
    <t>Счетчик холодной воды, марка: ВСХ-15</t>
  </si>
  <si>
    <t>154</t>
  </si>
  <si>
    <t>156</t>
  </si>
  <si>
    <t xml:space="preserve">Труба Kraft PIPE PP-R PN-20 D 20 х 3,4 HEISSKRAFT </t>
  </si>
  <si>
    <t>Трубки из вспененного полиэтилена, внутренний диаметр: 18 мм, толщина 6 мм</t>
  </si>
  <si>
    <t>Горячее водоснабжение Т3.</t>
  </si>
  <si>
    <t xml:space="preserve">Труба Kraft PIPE PP-R PN-20 D 18 х 2,5 HEISSKRAFT </t>
  </si>
  <si>
    <t>Канализация К 1.1</t>
  </si>
  <si>
    <t>Трубопроводы канализации из полиэтиленовых труб высокой плотности с гильзами, диаметром: 50 мм</t>
  </si>
  <si>
    <t>179</t>
  </si>
  <si>
    <t>181</t>
  </si>
  <si>
    <t>Отопление</t>
  </si>
  <si>
    <t>Название организации</t>
  </si>
  <si>
    <t>ИНН</t>
  </si>
  <si>
    <t>Контакты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</si>
</sst>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i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7" fillId="0" borderId="0"/>
  </cellStyleXfs>
  <cellXfs count="159">
    <xf numFmtId="0" fontId="0" fillId="0" borderId="0" xfId="0"/>
    <xf numFmtId="4" fontId="4" fillId="2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6" fillId="4" borderId="3" xfId="2" applyNumberFormat="1" applyFont="1" applyFill="1" applyBorder="1" applyAlignment="1">
      <alignment horizontal="center" vertical="center"/>
    </xf>
    <xf numFmtId="4" fontId="3" fillId="4" borderId="3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" fontId="6" fillId="5" borderId="3" xfId="2" applyNumberFormat="1" applyFont="1" applyFill="1" applyBorder="1" applyAlignment="1">
      <alignment horizontal="center" vertical="center"/>
    </xf>
    <xf numFmtId="4" fontId="3" fillId="5" borderId="3" xfId="2" applyNumberFormat="1" applyFont="1" applyFill="1" applyBorder="1" applyAlignment="1">
      <alignment horizontal="center" vertical="center"/>
    </xf>
    <xf numFmtId="4" fontId="3" fillId="5" borderId="3" xfId="2" applyNumberFormat="1" applyFont="1" applyFill="1" applyBorder="1" applyAlignment="1">
      <alignment horizontal="center" vertical="center" wrapText="1"/>
    </xf>
    <xf numFmtId="0" fontId="9" fillId="0" borderId="3" xfId="0" applyFont="1" applyBorder="1"/>
    <xf numFmtId="0" fontId="10" fillId="0" borderId="0" xfId="0" applyFont="1"/>
    <xf numFmtId="0" fontId="11" fillId="0" borderId="3" xfId="3" quotePrefix="1" applyFont="1" applyBorder="1" applyAlignment="1">
      <alignment horizontal="center" vertical="center"/>
    </xf>
    <xf numFmtId="0" fontId="11" fillId="0" borderId="3" xfId="3" applyFont="1" applyBorder="1" applyAlignment="1">
      <alignment horizontal="left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/>
    </xf>
    <xf numFmtId="4" fontId="8" fillId="2" borderId="3" xfId="0" applyNumberFormat="1" applyFont="1" applyFill="1" applyBorder="1"/>
    <xf numFmtId="4" fontId="8" fillId="0" borderId="3" xfId="0" applyNumberFormat="1" applyFont="1" applyBorder="1"/>
    <xf numFmtId="4" fontId="8" fillId="0" borderId="3" xfId="0" applyNumberFormat="1" applyFont="1" applyBorder="1" applyAlignment="1">
      <alignment horizontal="center"/>
    </xf>
    <xf numFmtId="4" fontId="13" fillId="2" borderId="3" xfId="0" applyNumberFormat="1" applyFont="1" applyFill="1" applyBorder="1"/>
    <xf numFmtId="4" fontId="13" fillId="0" borderId="3" xfId="0" applyNumberFormat="1" applyFont="1" applyBorder="1"/>
    <xf numFmtId="4" fontId="13" fillId="0" borderId="3" xfId="0" applyNumberFormat="1" applyFont="1" applyBorder="1" applyAlignment="1">
      <alignment horizontal="center"/>
    </xf>
    <xf numFmtId="4" fontId="13" fillId="5" borderId="3" xfId="0" applyNumberFormat="1" applyFont="1" applyFill="1" applyBorder="1"/>
    <xf numFmtId="4" fontId="13" fillId="5" borderId="3" xfId="0" applyNumberFormat="1" applyFont="1" applyFill="1" applyBorder="1" applyAlignment="1">
      <alignment horizontal="center"/>
    </xf>
    <xf numFmtId="0" fontId="14" fillId="5" borderId="3" xfId="3" quotePrefix="1" applyFont="1" applyFill="1" applyBorder="1" applyAlignment="1">
      <alignment horizontal="center" vertical="center"/>
    </xf>
    <xf numFmtId="0" fontId="14" fillId="5" borderId="3" xfId="3" applyFont="1" applyFill="1" applyBorder="1" applyAlignment="1">
      <alignment horizont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0" borderId="3" xfId="3" applyFont="1" applyBorder="1" applyAlignment="1">
      <alignment horizontal="left" vertical="center" wrapText="1"/>
    </xf>
    <xf numFmtId="4" fontId="13" fillId="2" borderId="3" xfId="0" applyNumberFormat="1" applyFont="1" applyFill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/>
    <xf numFmtId="4" fontId="13" fillId="2" borderId="0" xfId="0" applyNumberFormat="1" applyFont="1" applyFill="1"/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4" fontId="22" fillId="2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3" borderId="1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4" fontId="21" fillId="4" borderId="7" xfId="2" applyNumberFormat="1" applyFont="1" applyFill="1" applyBorder="1" applyAlignment="1">
      <alignment horizontal="center"/>
    </xf>
    <xf numFmtId="4" fontId="23" fillId="4" borderId="3" xfId="2" applyNumberFormat="1" applyFont="1" applyFill="1" applyBorder="1"/>
    <xf numFmtId="4" fontId="21" fillId="4" borderId="3" xfId="2" applyNumberFormat="1" applyFont="1" applyFill="1" applyBorder="1"/>
    <xf numFmtId="4" fontId="21" fillId="4" borderId="6" xfId="2" applyNumberFormat="1" applyFont="1" applyFill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4" fontId="23" fillId="0" borderId="3" xfId="2" applyNumberFormat="1" applyFont="1" applyBorder="1"/>
    <xf numFmtId="4" fontId="21" fillId="0" borderId="4" xfId="2" applyNumberFormat="1" applyFont="1" applyBorder="1"/>
    <xf numFmtId="4" fontId="23" fillId="0" borderId="4" xfId="2" applyNumberFormat="1" applyFont="1" applyBorder="1"/>
    <xf numFmtId="4" fontId="21" fillId="0" borderId="8" xfId="2" applyNumberFormat="1" applyFont="1" applyBorder="1" applyAlignment="1">
      <alignment wrapText="1"/>
    </xf>
    <xf numFmtId="4" fontId="21" fillId="0" borderId="6" xfId="2" applyNumberFormat="1" applyFont="1" applyBorder="1" applyAlignment="1">
      <alignment horizontal="center"/>
    </xf>
    <xf numFmtId="49" fontId="11" fillId="0" borderId="3" xfId="0" quotePrefix="1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/>
    </xf>
    <xf numFmtId="0" fontId="22" fillId="0" borderId="3" xfId="3" applyFont="1" applyBorder="1" applyAlignment="1">
      <alignment horizontal="center" vertical="center"/>
    </xf>
    <xf numFmtId="0" fontId="22" fillId="2" borderId="3" xfId="3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 wrapText="1"/>
    </xf>
    <xf numFmtId="4" fontId="22" fillId="2" borderId="4" xfId="0" applyNumberFormat="1" applyFont="1" applyFill="1" applyBorder="1" applyAlignment="1">
      <alignment horizontal="center" vertical="center" wrapText="1"/>
    </xf>
    <xf numFmtId="4" fontId="21" fillId="2" borderId="4" xfId="2" applyNumberFormat="1" applyFont="1" applyFill="1" applyBorder="1" applyAlignment="1">
      <alignment vertical="center"/>
    </xf>
    <xf numFmtId="4" fontId="22" fillId="6" borderId="6" xfId="2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3" xfId="3" applyFont="1" applyBorder="1" applyAlignment="1">
      <alignment horizontal="center" vertical="center" wrapText="1"/>
    </xf>
    <xf numFmtId="2" fontId="22" fillId="0" borderId="3" xfId="3" applyNumberFormat="1" applyFont="1" applyBorder="1" applyAlignment="1">
      <alignment horizontal="center" vertical="center" wrapText="1"/>
    </xf>
    <xf numFmtId="4" fontId="22" fillId="0" borderId="3" xfId="3" applyNumberFormat="1" applyFont="1" applyBorder="1" applyAlignment="1">
      <alignment horizontal="center" vertical="center" wrapText="1"/>
    </xf>
    <xf numFmtId="4" fontId="21" fillId="2" borderId="8" xfId="2" applyNumberFormat="1" applyFont="1" applyFill="1" applyBorder="1" applyAlignment="1">
      <alignment vertical="center" wrapText="1"/>
    </xf>
    <xf numFmtId="0" fontId="21" fillId="0" borderId="3" xfId="3" applyFont="1" applyBorder="1" applyAlignment="1">
      <alignment horizontal="center" vertical="center" wrapText="1"/>
    </xf>
    <xf numFmtId="164" fontId="22" fillId="2" borderId="3" xfId="3" applyNumberFormat="1" applyFont="1" applyFill="1" applyBorder="1" applyAlignment="1">
      <alignment horizontal="center" vertical="center" wrapText="1"/>
    </xf>
    <xf numFmtId="0" fontId="22" fillId="2" borderId="0" xfId="3" applyFont="1" applyFill="1" applyAlignment="1">
      <alignment horizontal="center" vertical="center" wrapText="1"/>
    </xf>
    <xf numFmtId="0" fontId="21" fillId="0" borderId="4" xfId="3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3" fontId="22" fillId="2" borderId="4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22" fillId="0" borderId="4" xfId="3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164" fontId="22" fillId="0" borderId="3" xfId="3" applyNumberFormat="1" applyFont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164" fontId="25" fillId="2" borderId="0" xfId="0" applyNumberFormat="1" applyFont="1" applyFill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2" fillId="0" borderId="2" xfId="3" applyFont="1" applyBorder="1" applyAlignment="1">
      <alignment horizontal="center" vertical="center" wrapText="1"/>
    </xf>
    <xf numFmtId="4" fontId="25" fillId="2" borderId="9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vertical="center"/>
    </xf>
    <xf numFmtId="4" fontId="21" fillId="2" borderId="9" xfId="2" applyNumberFormat="1" applyFont="1" applyFill="1" applyBorder="1" applyAlignment="1">
      <alignment vertical="center"/>
    </xf>
    <xf numFmtId="4" fontId="22" fillId="6" borderId="10" xfId="2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10" fillId="2" borderId="4" xfId="2" applyNumberFormat="1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/>
    </xf>
    <xf numFmtId="4" fontId="10" fillId="6" borderId="3" xfId="0" applyNumberFormat="1" applyFont="1" applyFill="1" applyBorder="1" applyAlignment="1">
      <alignment horizontal="center" vertical="center"/>
    </xf>
    <xf numFmtId="4" fontId="21" fillId="0" borderId="3" xfId="0" applyNumberFormat="1" applyFont="1" applyBorder="1" applyAlignment="1">
      <alignment vertical="center"/>
    </xf>
    <xf numFmtId="4" fontId="21" fillId="0" borderId="3" xfId="2" applyNumberFormat="1" applyFont="1" applyBorder="1" applyAlignment="1">
      <alignment horizontal="center" vertical="center"/>
    </xf>
    <xf numFmtId="10" fontId="13" fillId="2" borderId="3" xfId="0" applyNumberFormat="1" applyFont="1" applyFill="1" applyBorder="1" applyAlignment="1">
      <alignment vertical="center"/>
    </xf>
    <xf numFmtId="10" fontId="13" fillId="0" borderId="3" xfId="0" applyNumberFormat="1" applyFont="1" applyBorder="1" applyAlignment="1">
      <alignment vertical="center"/>
    </xf>
    <xf numFmtId="10" fontId="27" fillId="0" borderId="3" xfId="1" applyNumberFormat="1" applyFont="1" applyBorder="1" applyAlignment="1">
      <alignment vertical="center"/>
    </xf>
    <xf numFmtId="10" fontId="27" fillId="0" borderId="3" xfId="0" applyNumberFormat="1" applyFont="1" applyBorder="1" applyAlignment="1">
      <alignment vertical="center"/>
    </xf>
    <xf numFmtId="10" fontId="27" fillId="2" borderId="3" xfId="1" applyNumberFormat="1" applyFont="1" applyFill="1" applyBorder="1" applyAlignment="1">
      <alignment horizontal="center" vertical="center"/>
    </xf>
    <xf numFmtId="4" fontId="21" fillId="2" borderId="3" xfId="2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4" borderId="4" xfId="2" applyNumberFormat="1" applyFont="1" applyFill="1" applyBorder="1" applyAlignment="1">
      <alignment horizontal="center" vertical="center"/>
    </xf>
    <xf numFmtId="4" fontId="3" fillId="4" borderId="5" xfId="2" applyNumberFormat="1" applyFont="1" applyFill="1" applyBorder="1" applyAlignment="1">
      <alignment horizontal="center" vertical="center"/>
    </xf>
    <xf numFmtId="4" fontId="3" fillId="4" borderId="2" xfId="2" applyNumberFormat="1" applyFont="1" applyFill="1" applyBorder="1" applyAlignment="1">
      <alignment horizontal="center" vertical="center" wrapText="1"/>
    </xf>
    <xf numFmtId="4" fontId="3" fillId="4" borderId="6" xfId="2" applyNumberFormat="1" applyFont="1" applyFill="1" applyBorder="1" applyAlignment="1">
      <alignment horizontal="center" vertical="center" wrapText="1"/>
    </xf>
    <xf numFmtId="0" fontId="14" fillId="0" borderId="3" xfId="3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3" fillId="4" borderId="3" xfId="3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vertical="center" wrapText="1"/>
    </xf>
    <xf numFmtId="0" fontId="3" fillId="5" borderId="3" xfId="3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vertical="center" wrapText="1"/>
    </xf>
    <xf numFmtId="0" fontId="11" fillId="0" borderId="3" xfId="3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18" fillId="5" borderId="3" xfId="3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vertical="center" wrapText="1"/>
    </xf>
    <xf numFmtId="49" fontId="26" fillId="7" borderId="3" xfId="0" applyNumberFormat="1" applyFont="1" applyFill="1" applyBorder="1" applyAlignment="1">
      <alignment horizontal="left" vertical="center" wrapText="1"/>
    </xf>
    <xf numFmtId="0" fontId="20" fillId="7" borderId="3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" fontId="21" fillId="4" borderId="4" xfId="2" applyNumberFormat="1" applyFont="1" applyFill="1" applyBorder="1" applyAlignment="1">
      <alignment horizontal="center"/>
    </xf>
    <xf numFmtId="4" fontId="21" fillId="4" borderId="5" xfId="2" applyNumberFormat="1" applyFont="1" applyFill="1" applyBorder="1" applyAlignment="1">
      <alignment horizontal="center"/>
    </xf>
    <xf numFmtId="4" fontId="21" fillId="6" borderId="2" xfId="2" applyNumberFormat="1" applyFont="1" applyFill="1" applyBorder="1" applyAlignment="1">
      <alignment horizontal="center"/>
    </xf>
    <xf numFmtId="4" fontId="21" fillId="6" borderId="6" xfId="2" applyNumberFormat="1" applyFont="1" applyFill="1" applyBorder="1" applyAlignment="1">
      <alignment horizontal="center"/>
    </xf>
    <xf numFmtId="49" fontId="24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4" fontId="21" fillId="2" borderId="2" xfId="0" applyNumberFormat="1" applyFont="1" applyFill="1" applyBorder="1" applyAlignment="1">
      <alignment horizontal="center" vertical="center" wrapText="1"/>
    </xf>
    <xf numFmtId="4" fontId="21" fillId="2" borderId="6" xfId="0" applyNumberFormat="1" applyFont="1" applyFill="1" applyBorder="1" applyAlignment="1">
      <alignment horizontal="center" vertical="center" wrapText="1"/>
    </xf>
    <xf numFmtId="49" fontId="14" fillId="7" borderId="3" xfId="0" applyNumberFormat="1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vertical="center" wrapText="1"/>
    </xf>
    <xf numFmtId="49" fontId="11" fillId="7" borderId="3" xfId="0" applyNumberFormat="1" applyFont="1" applyFill="1" applyBorder="1" applyAlignment="1">
      <alignment horizontal="left" vertical="top" wrapText="1"/>
    </xf>
    <xf numFmtId="0" fontId="20" fillId="7" borderId="3" xfId="0" applyFont="1" applyFill="1" applyBorder="1" applyAlignment="1">
      <alignment vertical="top" wrapText="1"/>
    </xf>
    <xf numFmtId="49" fontId="11" fillId="7" borderId="3" xfId="0" applyNumberFormat="1" applyFont="1" applyFill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</cellXfs>
  <cellStyles count="4">
    <cellStyle name="Обычный" xfId="0" builtinId="0"/>
    <cellStyle name="Обычный 2" xfId="3"/>
    <cellStyle name="Обычный 5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workbookViewId="0">
      <selection activeCell="B1" sqref="B1:D1"/>
    </sheetView>
  </sheetViews>
  <sheetFormatPr defaultRowHeight="18.75" x14ac:dyDescent="0.3"/>
  <cols>
    <col min="1" max="1" width="6.140625" style="40" customWidth="1"/>
    <col min="2" max="2" width="64.140625" style="40" customWidth="1"/>
    <col min="3" max="3" width="19.85546875" style="40" customWidth="1"/>
    <col min="4" max="4" width="17.140625" style="40" customWidth="1"/>
    <col min="5" max="5" width="26.140625" style="41" customWidth="1"/>
    <col min="6" max="6" width="16.140625" style="42" customWidth="1"/>
    <col min="7" max="7" width="17.42578125" style="42" customWidth="1"/>
    <col min="8" max="8" width="15.140625" style="43" customWidth="1"/>
    <col min="9" max="10" width="15.7109375" style="42" customWidth="1"/>
    <col min="11" max="11" width="17.7109375" style="42" customWidth="1"/>
    <col min="12" max="12" width="14.140625" style="19" bestFit="1" customWidth="1"/>
    <col min="13" max="238" width="9.140625" style="19"/>
    <col min="239" max="239" width="3.140625" style="19" customWidth="1"/>
    <col min="240" max="240" width="6.140625" style="19" customWidth="1"/>
    <col min="241" max="241" width="10.28515625" style="19" customWidth="1"/>
    <col min="242" max="242" width="34.140625" style="19" customWidth="1"/>
    <col min="243" max="243" width="9.28515625" style="19" customWidth="1"/>
    <col min="244" max="245" width="12.140625" style="19" customWidth="1"/>
    <col min="246" max="256" width="9.85546875" style="19" customWidth="1"/>
    <col min="257" max="257" width="11.5703125" style="19" customWidth="1"/>
    <col min="258" max="258" width="12.7109375" style="19" customWidth="1"/>
    <col min="259" max="259" width="9.140625" style="19"/>
    <col min="260" max="260" width="11.42578125" style="19" customWidth="1"/>
    <col min="261" max="494" width="9.140625" style="19"/>
    <col min="495" max="495" width="3.140625" style="19" customWidth="1"/>
    <col min="496" max="496" width="6.140625" style="19" customWidth="1"/>
    <col min="497" max="497" width="10.28515625" style="19" customWidth="1"/>
    <col min="498" max="498" width="34.140625" style="19" customWidth="1"/>
    <col min="499" max="499" width="9.28515625" style="19" customWidth="1"/>
    <col min="500" max="501" width="12.140625" style="19" customWidth="1"/>
    <col min="502" max="512" width="9.85546875" style="19" customWidth="1"/>
    <col min="513" max="513" width="11.5703125" style="19" customWidth="1"/>
    <col min="514" max="514" width="12.7109375" style="19" customWidth="1"/>
    <col min="515" max="515" width="9.140625" style="19"/>
    <col min="516" max="516" width="11.42578125" style="19" customWidth="1"/>
    <col min="517" max="750" width="9.140625" style="19"/>
    <col min="751" max="751" width="3.140625" style="19" customWidth="1"/>
    <col min="752" max="752" width="6.140625" style="19" customWidth="1"/>
    <col min="753" max="753" width="10.28515625" style="19" customWidth="1"/>
    <col min="754" max="754" width="34.140625" style="19" customWidth="1"/>
    <col min="755" max="755" width="9.28515625" style="19" customWidth="1"/>
    <col min="756" max="757" width="12.140625" style="19" customWidth="1"/>
    <col min="758" max="768" width="9.85546875" style="19" customWidth="1"/>
    <col min="769" max="769" width="11.5703125" style="19" customWidth="1"/>
    <col min="770" max="770" width="12.7109375" style="19" customWidth="1"/>
    <col min="771" max="771" width="9.140625" style="19"/>
    <col min="772" max="772" width="11.42578125" style="19" customWidth="1"/>
    <col min="773" max="1006" width="9.140625" style="19"/>
    <col min="1007" max="1007" width="3.140625" style="19" customWidth="1"/>
    <col min="1008" max="1008" width="6.140625" style="19" customWidth="1"/>
    <col min="1009" max="1009" width="10.28515625" style="19" customWidth="1"/>
    <col min="1010" max="1010" width="34.140625" style="19" customWidth="1"/>
    <col min="1011" max="1011" width="9.28515625" style="19" customWidth="1"/>
    <col min="1012" max="1013" width="12.140625" style="19" customWidth="1"/>
    <col min="1014" max="1024" width="9.85546875" style="19" customWidth="1"/>
    <col min="1025" max="1025" width="11.5703125" style="19" customWidth="1"/>
    <col min="1026" max="1026" width="12.7109375" style="19" customWidth="1"/>
    <col min="1027" max="1027" width="9.140625" style="19"/>
    <col min="1028" max="1028" width="11.42578125" style="19" customWidth="1"/>
    <col min="1029" max="1262" width="9.140625" style="19"/>
    <col min="1263" max="1263" width="3.140625" style="19" customWidth="1"/>
    <col min="1264" max="1264" width="6.140625" style="19" customWidth="1"/>
    <col min="1265" max="1265" width="10.28515625" style="19" customWidth="1"/>
    <col min="1266" max="1266" width="34.140625" style="19" customWidth="1"/>
    <col min="1267" max="1267" width="9.28515625" style="19" customWidth="1"/>
    <col min="1268" max="1269" width="12.140625" style="19" customWidth="1"/>
    <col min="1270" max="1280" width="9.85546875" style="19" customWidth="1"/>
    <col min="1281" max="1281" width="11.5703125" style="19" customWidth="1"/>
    <col min="1282" max="1282" width="12.7109375" style="19" customWidth="1"/>
    <col min="1283" max="1283" width="9.140625" style="19"/>
    <col min="1284" max="1284" width="11.42578125" style="19" customWidth="1"/>
    <col min="1285" max="1518" width="9.140625" style="19"/>
    <col min="1519" max="1519" width="3.140625" style="19" customWidth="1"/>
    <col min="1520" max="1520" width="6.140625" style="19" customWidth="1"/>
    <col min="1521" max="1521" width="10.28515625" style="19" customWidth="1"/>
    <col min="1522" max="1522" width="34.140625" style="19" customWidth="1"/>
    <col min="1523" max="1523" width="9.28515625" style="19" customWidth="1"/>
    <col min="1524" max="1525" width="12.140625" style="19" customWidth="1"/>
    <col min="1526" max="1536" width="9.85546875" style="19" customWidth="1"/>
    <col min="1537" max="1537" width="11.5703125" style="19" customWidth="1"/>
    <col min="1538" max="1538" width="12.7109375" style="19" customWidth="1"/>
    <col min="1539" max="1539" width="9.140625" style="19"/>
    <col min="1540" max="1540" width="11.42578125" style="19" customWidth="1"/>
    <col min="1541" max="1774" width="9.140625" style="19"/>
    <col min="1775" max="1775" width="3.140625" style="19" customWidth="1"/>
    <col min="1776" max="1776" width="6.140625" style="19" customWidth="1"/>
    <col min="1777" max="1777" width="10.28515625" style="19" customWidth="1"/>
    <col min="1778" max="1778" width="34.140625" style="19" customWidth="1"/>
    <col min="1779" max="1779" width="9.28515625" style="19" customWidth="1"/>
    <col min="1780" max="1781" width="12.140625" style="19" customWidth="1"/>
    <col min="1782" max="1792" width="9.85546875" style="19" customWidth="1"/>
    <col min="1793" max="1793" width="11.5703125" style="19" customWidth="1"/>
    <col min="1794" max="1794" width="12.7109375" style="19" customWidth="1"/>
    <col min="1795" max="1795" width="9.140625" style="19"/>
    <col min="1796" max="1796" width="11.42578125" style="19" customWidth="1"/>
    <col min="1797" max="2030" width="9.140625" style="19"/>
    <col min="2031" max="2031" width="3.140625" style="19" customWidth="1"/>
    <col min="2032" max="2032" width="6.140625" style="19" customWidth="1"/>
    <col min="2033" max="2033" width="10.28515625" style="19" customWidth="1"/>
    <col min="2034" max="2034" width="34.140625" style="19" customWidth="1"/>
    <col min="2035" max="2035" width="9.28515625" style="19" customWidth="1"/>
    <col min="2036" max="2037" width="12.140625" style="19" customWidth="1"/>
    <col min="2038" max="2048" width="9.85546875" style="19" customWidth="1"/>
    <col min="2049" max="2049" width="11.5703125" style="19" customWidth="1"/>
    <col min="2050" max="2050" width="12.7109375" style="19" customWidth="1"/>
    <col min="2051" max="2051" width="9.140625" style="19"/>
    <col min="2052" max="2052" width="11.42578125" style="19" customWidth="1"/>
    <col min="2053" max="2286" width="9.140625" style="19"/>
    <col min="2287" max="2287" width="3.140625" style="19" customWidth="1"/>
    <col min="2288" max="2288" width="6.140625" style="19" customWidth="1"/>
    <col min="2289" max="2289" width="10.28515625" style="19" customWidth="1"/>
    <col min="2290" max="2290" width="34.140625" style="19" customWidth="1"/>
    <col min="2291" max="2291" width="9.28515625" style="19" customWidth="1"/>
    <col min="2292" max="2293" width="12.140625" style="19" customWidth="1"/>
    <col min="2294" max="2304" width="9.85546875" style="19" customWidth="1"/>
    <col min="2305" max="2305" width="11.5703125" style="19" customWidth="1"/>
    <col min="2306" max="2306" width="12.7109375" style="19" customWidth="1"/>
    <col min="2307" max="2307" width="9.140625" style="19"/>
    <col min="2308" max="2308" width="11.42578125" style="19" customWidth="1"/>
    <col min="2309" max="2542" width="9.140625" style="19"/>
    <col min="2543" max="2543" width="3.140625" style="19" customWidth="1"/>
    <col min="2544" max="2544" width="6.140625" style="19" customWidth="1"/>
    <col min="2545" max="2545" width="10.28515625" style="19" customWidth="1"/>
    <col min="2546" max="2546" width="34.140625" style="19" customWidth="1"/>
    <col min="2547" max="2547" width="9.28515625" style="19" customWidth="1"/>
    <col min="2548" max="2549" width="12.140625" style="19" customWidth="1"/>
    <col min="2550" max="2560" width="9.85546875" style="19" customWidth="1"/>
    <col min="2561" max="2561" width="11.5703125" style="19" customWidth="1"/>
    <col min="2562" max="2562" width="12.7109375" style="19" customWidth="1"/>
    <col min="2563" max="2563" width="9.140625" style="19"/>
    <col min="2564" max="2564" width="11.42578125" style="19" customWidth="1"/>
    <col min="2565" max="2798" width="9.140625" style="19"/>
    <col min="2799" max="2799" width="3.140625" style="19" customWidth="1"/>
    <col min="2800" max="2800" width="6.140625" style="19" customWidth="1"/>
    <col min="2801" max="2801" width="10.28515625" style="19" customWidth="1"/>
    <col min="2802" max="2802" width="34.140625" style="19" customWidth="1"/>
    <col min="2803" max="2803" width="9.28515625" style="19" customWidth="1"/>
    <col min="2804" max="2805" width="12.140625" style="19" customWidth="1"/>
    <col min="2806" max="2816" width="9.85546875" style="19" customWidth="1"/>
    <col min="2817" max="2817" width="11.5703125" style="19" customWidth="1"/>
    <col min="2818" max="2818" width="12.7109375" style="19" customWidth="1"/>
    <col min="2819" max="2819" width="9.140625" style="19"/>
    <col min="2820" max="2820" width="11.42578125" style="19" customWidth="1"/>
    <col min="2821" max="3054" width="9.140625" style="19"/>
    <col min="3055" max="3055" width="3.140625" style="19" customWidth="1"/>
    <col min="3056" max="3056" width="6.140625" style="19" customWidth="1"/>
    <col min="3057" max="3057" width="10.28515625" style="19" customWidth="1"/>
    <col min="3058" max="3058" width="34.140625" style="19" customWidth="1"/>
    <col min="3059" max="3059" width="9.28515625" style="19" customWidth="1"/>
    <col min="3060" max="3061" width="12.140625" style="19" customWidth="1"/>
    <col min="3062" max="3072" width="9.85546875" style="19" customWidth="1"/>
    <col min="3073" max="3073" width="11.5703125" style="19" customWidth="1"/>
    <col min="3074" max="3074" width="12.7109375" style="19" customWidth="1"/>
    <col min="3075" max="3075" width="9.140625" style="19"/>
    <col min="3076" max="3076" width="11.42578125" style="19" customWidth="1"/>
    <col min="3077" max="3310" width="9.140625" style="19"/>
    <col min="3311" max="3311" width="3.140625" style="19" customWidth="1"/>
    <col min="3312" max="3312" width="6.140625" style="19" customWidth="1"/>
    <col min="3313" max="3313" width="10.28515625" style="19" customWidth="1"/>
    <col min="3314" max="3314" width="34.140625" style="19" customWidth="1"/>
    <col min="3315" max="3315" width="9.28515625" style="19" customWidth="1"/>
    <col min="3316" max="3317" width="12.140625" style="19" customWidth="1"/>
    <col min="3318" max="3328" width="9.85546875" style="19" customWidth="1"/>
    <col min="3329" max="3329" width="11.5703125" style="19" customWidth="1"/>
    <col min="3330" max="3330" width="12.7109375" style="19" customWidth="1"/>
    <col min="3331" max="3331" width="9.140625" style="19"/>
    <col min="3332" max="3332" width="11.42578125" style="19" customWidth="1"/>
    <col min="3333" max="3566" width="9.140625" style="19"/>
    <col min="3567" max="3567" width="3.140625" style="19" customWidth="1"/>
    <col min="3568" max="3568" width="6.140625" style="19" customWidth="1"/>
    <col min="3569" max="3569" width="10.28515625" style="19" customWidth="1"/>
    <col min="3570" max="3570" width="34.140625" style="19" customWidth="1"/>
    <col min="3571" max="3571" width="9.28515625" style="19" customWidth="1"/>
    <col min="3572" max="3573" width="12.140625" style="19" customWidth="1"/>
    <col min="3574" max="3584" width="9.85546875" style="19" customWidth="1"/>
    <col min="3585" max="3585" width="11.5703125" style="19" customWidth="1"/>
    <col min="3586" max="3586" width="12.7109375" style="19" customWidth="1"/>
    <col min="3587" max="3587" width="9.140625" style="19"/>
    <col min="3588" max="3588" width="11.42578125" style="19" customWidth="1"/>
    <col min="3589" max="3822" width="9.140625" style="19"/>
    <col min="3823" max="3823" width="3.140625" style="19" customWidth="1"/>
    <col min="3824" max="3824" width="6.140625" style="19" customWidth="1"/>
    <col min="3825" max="3825" width="10.28515625" style="19" customWidth="1"/>
    <col min="3826" max="3826" width="34.140625" style="19" customWidth="1"/>
    <col min="3827" max="3827" width="9.28515625" style="19" customWidth="1"/>
    <col min="3828" max="3829" width="12.140625" style="19" customWidth="1"/>
    <col min="3830" max="3840" width="9.85546875" style="19" customWidth="1"/>
    <col min="3841" max="3841" width="11.5703125" style="19" customWidth="1"/>
    <col min="3842" max="3842" width="12.7109375" style="19" customWidth="1"/>
    <col min="3843" max="3843" width="9.140625" style="19"/>
    <col min="3844" max="3844" width="11.42578125" style="19" customWidth="1"/>
    <col min="3845" max="4078" width="9.140625" style="19"/>
    <col min="4079" max="4079" width="3.140625" style="19" customWidth="1"/>
    <col min="4080" max="4080" width="6.140625" style="19" customWidth="1"/>
    <col min="4081" max="4081" width="10.28515625" style="19" customWidth="1"/>
    <col min="4082" max="4082" width="34.140625" style="19" customWidth="1"/>
    <col min="4083" max="4083" width="9.28515625" style="19" customWidth="1"/>
    <col min="4084" max="4085" width="12.140625" style="19" customWidth="1"/>
    <col min="4086" max="4096" width="9.85546875" style="19" customWidth="1"/>
    <col min="4097" max="4097" width="11.5703125" style="19" customWidth="1"/>
    <col min="4098" max="4098" width="12.7109375" style="19" customWidth="1"/>
    <col min="4099" max="4099" width="9.140625" style="19"/>
    <col min="4100" max="4100" width="11.42578125" style="19" customWidth="1"/>
    <col min="4101" max="4334" width="9.140625" style="19"/>
    <col min="4335" max="4335" width="3.140625" style="19" customWidth="1"/>
    <col min="4336" max="4336" width="6.140625" style="19" customWidth="1"/>
    <col min="4337" max="4337" width="10.28515625" style="19" customWidth="1"/>
    <col min="4338" max="4338" width="34.140625" style="19" customWidth="1"/>
    <col min="4339" max="4339" width="9.28515625" style="19" customWidth="1"/>
    <col min="4340" max="4341" width="12.140625" style="19" customWidth="1"/>
    <col min="4342" max="4352" width="9.85546875" style="19" customWidth="1"/>
    <col min="4353" max="4353" width="11.5703125" style="19" customWidth="1"/>
    <col min="4354" max="4354" width="12.7109375" style="19" customWidth="1"/>
    <col min="4355" max="4355" width="9.140625" style="19"/>
    <col min="4356" max="4356" width="11.42578125" style="19" customWidth="1"/>
    <col min="4357" max="4590" width="9.140625" style="19"/>
    <col min="4591" max="4591" width="3.140625" style="19" customWidth="1"/>
    <col min="4592" max="4592" width="6.140625" style="19" customWidth="1"/>
    <col min="4593" max="4593" width="10.28515625" style="19" customWidth="1"/>
    <col min="4594" max="4594" width="34.140625" style="19" customWidth="1"/>
    <col min="4595" max="4595" width="9.28515625" style="19" customWidth="1"/>
    <col min="4596" max="4597" width="12.140625" style="19" customWidth="1"/>
    <col min="4598" max="4608" width="9.85546875" style="19" customWidth="1"/>
    <col min="4609" max="4609" width="11.5703125" style="19" customWidth="1"/>
    <col min="4610" max="4610" width="12.7109375" style="19" customWidth="1"/>
    <col min="4611" max="4611" width="9.140625" style="19"/>
    <col min="4612" max="4612" width="11.42578125" style="19" customWidth="1"/>
    <col min="4613" max="4846" width="9.140625" style="19"/>
    <col min="4847" max="4847" width="3.140625" style="19" customWidth="1"/>
    <col min="4848" max="4848" width="6.140625" style="19" customWidth="1"/>
    <col min="4849" max="4849" width="10.28515625" style="19" customWidth="1"/>
    <col min="4850" max="4850" width="34.140625" style="19" customWidth="1"/>
    <col min="4851" max="4851" width="9.28515625" style="19" customWidth="1"/>
    <col min="4852" max="4853" width="12.140625" style="19" customWidth="1"/>
    <col min="4854" max="4864" width="9.85546875" style="19" customWidth="1"/>
    <col min="4865" max="4865" width="11.5703125" style="19" customWidth="1"/>
    <col min="4866" max="4866" width="12.7109375" style="19" customWidth="1"/>
    <col min="4867" max="4867" width="9.140625" style="19"/>
    <col min="4868" max="4868" width="11.42578125" style="19" customWidth="1"/>
    <col min="4869" max="5102" width="9.140625" style="19"/>
    <col min="5103" max="5103" width="3.140625" style="19" customWidth="1"/>
    <col min="5104" max="5104" width="6.140625" style="19" customWidth="1"/>
    <col min="5105" max="5105" width="10.28515625" style="19" customWidth="1"/>
    <col min="5106" max="5106" width="34.140625" style="19" customWidth="1"/>
    <col min="5107" max="5107" width="9.28515625" style="19" customWidth="1"/>
    <col min="5108" max="5109" width="12.140625" style="19" customWidth="1"/>
    <col min="5110" max="5120" width="9.85546875" style="19" customWidth="1"/>
    <col min="5121" max="5121" width="11.5703125" style="19" customWidth="1"/>
    <col min="5122" max="5122" width="12.7109375" style="19" customWidth="1"/>
    <col min="5123" max="5123" width="9.140625" style="19"/>
    <col min="5124" max="5124" width="11.42578125" style="19" customWidth="1"/>
    <col min="5125" max="5358" width="9.140625" style="19"/>
    <col min="5359" max="5359" width="3.140625" style="19" customWidth="1"/>
    <col min="5360" max="5360" width="6.140625" style="19" customWidth="1"/>
    <col min="5361" max="5361" width="10.28515625" style="19" customWidth="1"/>
    <col min="5362" max="5362" width="34.140625" style="19" customWidth="1"/>
    <col min="5363" max="5363" width="9.28515625" style="19" customWidth="1"/>
    <col min="5364" max="5365" width="12.140625" style="19" customWidth="1"/>
    <col min="5366" max="5376" width="9.85546875" style="19" customWidth="1"/>
    <col min="5377" max="5377" width="11.5703125" style="19" customWidth="1"/>
    <col min="5378" max="5378" width="12.7109375" style="19" customWidth="1"/>
    <col min="5379" max="5379" width="9.140625" style="19"/>
    <col min="5380" max="5380" width="11.42578125" style="19" customWidth="1"/>
    <col min="5381" max="5614" width="9.140625" style="19"/>
    <col min="5615" max="5615" width="3.140625" style="19" customWidth="1"/>
    <col min="5616" max="5616" width="6.140625" style="19" customWidth="1"/>
    <col min="5617" max="5617" width="10.28515625" style="19" customWidth="1"/>
    <col min="5618" max="5618" width="34.140625" style="19" customWidth="1"/>
    <col min="5619" max="5619" width="9.28515625" style="19" customWidth="1"/>
    <col min="5620" max="5621" width="12.140625" style="19" customWidth="1"/>
    <col min="5622" max="5632" width="9.85546875" style="19" customWidth="1"/>
    <col min="5633" max="5633" width="11.5703125" style="19" customWidth="1"/>
    <col min="5634" max="5634" width="12.7109375" style="19" customWidth="1"/>
    <col min="5635" max="5635" width="9.140625" style="19"/>
    <col min="5636" max="5636" width="11.42578125" style="19" customWidth="1"/>
    <col min="5637" max="5870" width="9.140625" style="19"/>
    <col min="5871" max="5871" width="3.140625" style="19" customWidth="1"/>
    <col min="5872" max="5872" width="6.140625" style="19" customWidth="1"/>
    <col min="5873" max="5873" width="10.28515625" style="19" customWidth="1"/>
    <col min="5874" max="5874" width="34.140625" style="19" customWidth="1"/>
    <col min="5875" max="5875" width="9.28515625" style="19" customWidth="1"/>
    <col min="5876" max="5877" width="12.140625" style="19" customWidth="1"/>
    <col min="5878" max="5888" width="9.85546875" style="19" customWidth="1"/>
    <col min="5889" max="5889" width="11.5703125" style="19" customWidth="1"/>
    <col min="5890" max="5890" width="12.7109375" style="19" customWidth="1"/>
    <col min="5891" max="5891" width="9.140625" style="19"/>
    <col min="5892" max="5892" width="11.42578125" style="19" customWidth="1"/>
    <col min="5893" max="6126" width="9.140625" style="19"/>
    <col min="6127" max="6127" width="3.140625" style="19" customWidth="1"/>
    <col min="6128" max="6128" width="6.140625" style="19" customWidth="1"/>
    <col min="6129" max="6129" width="10.28515625" style="19" customWidth="1"/>
    <col min="6130" max="6130" width="34.140625" style="19" customWidth="1"/>
    <col min="6131" max="6131" width="9.28515625" style="19" customWidth="1"/>
    <col min="6132" max="6133" width="12.140625" style="19" customWidth="1"/>
    <col min="6134" max="6144" width="9.85546875" style="19" customWidth="1"/>
    <col min="6145" max="6145" width="11.5703125" style="19" customWidth="1"/>
    <col min="6146" max="6146" width="12.7109375" style="19" customWidth="1"/>
    <col min="6147" max="6147" width="9.140625" style="19"/>
    <col min="6148" max="6148" width="11.42578125" style="19" customWidth="1"/>
    <col min="6149" max="6382" width="9.140625" style="19"/>
    <col min="6383" max="6383" width="3.140625" style="19" customWidth="1"/>
    <col min="6384" max="6384" width="6.140625" style="19" customWidth="1"/>
    <col min="6385" max="6385" width="10.28515625" style="19" customWidth="1"/>
    <col min="6386" max="6386" width="34.140625" style="19" customWidth="1"/>
    <col min="6387" max="6387" width="9.28515625" style="19" customWidth="1"/>
    <col min="6388" max="6389" width="12.140625" style="19" customWidth="1"/>
    <col min="6390" max="6400" width="9.85546875" style="19" customWidth="1"/>
    <col min="6401" max="6401" width="11.5703125" style="19" customWidth="1"/>
    <col min="6402" max="6402" width="12.7109375" style="19" customWidth="1"/>
    <col min="6403" max="6403" width="9.140625" style="19"/>
    <col min="6404" max="6404" width="11.42578125" style="19" customWidth="1"/>
    <col min="6405" max="6638" width="9.140625" style="19"/>
    <col min="6639" max="6639" width="3.140625" style="19" customWidth="1"/>
    <col min="6640" max="6640" width="6.140625" style="19" customWidth="1"/>
    <col min="6641" max="6641" width="10.28515625" style="19" customWidth="1"/>
    <col min="6642" max="6642" width="34.140625" style="19" customWidth="1"/>
    <col min="6643" max="6643" width="9.28515625" style="19" customWidth="1"/>
    <col min="6644" max="6645" width="12.140625" style="19" customWidth="1"/>
    <col min="6646" max="6656" width="9.85546875" style="19" customWidth="1"/>
    <col min="6657" max="6657" width="11.5703125" style="19" customWidth="1"/>
    <col min="6658" max="6658" width="12.7109375" style="19" customWidth="1"/>
    <col min="6659" max="6659" width="9.140625" style="19"/>
    <col min="6660" max="6660" width="11.42578125" style="19" customWidth="1"/>
    <col min="6661" max="6894" width="9.140625" style="19"/>
    <col min="6895" max="6895" width="3.140625" style="19" customWidth="1"/>
    <col min="6896" max="6896" width="6.140625" style="19" customWidth="1"/>
    <col min="6897" max="6897" width="10.28515625" style="19" customWidth="1"/>
    <col min="6898" max="6898" width="34.140625" style="19" customWidth="1"/>
    <col min="6899" max="6899" width="9.28515625" style="19" customWidth="1"/>
    <col min="6900" max="6901" width="12.140625" style="19" customWidth="1"/>
    <col min="6902" max="6912" width="9.85546875" style="19" customWidth="1"/>
    <col min="6913" max="6913" width="11.5703125" style="19" customWidth="1"/>
    <col min="6914" max="6914" width="12.7109375" style="19" customWidth="1"/>
    <col min="6915" max="6915" width="9.140625" style="19"/>
    <col min="6916" max="6916" width="11.42578125" style="19" customWidth="1"/>
    <col min="6917" max="7150" width="9.140625" style="19"/>
    <col min="7151" max="7151" width="3.140625" style="19" customWidth="1"/>
    <col min="7152" max="7152" width="6.140625" style="19" customWidth="1"/>
    <col min="7153" max="7153" width="10.28515625" style="19" customWidth="1"/>
    <col min="7154" max="7154" width="34.140625" style="19" customWidth="1"/>
    <col min="7155" max="7155" width="9.28515625" style="19" customWidth="1"/>
    <col min="7156" max="7157" width="12.140625" style="19" customWidth="1"/>
    <col min="7158" max="7168" width="9.85546875" style="19" customWidth="1"/>
    <col min="7169" max="7169" width="11.5703125" style="19" customWidth="1"/>
    <col min="7170" max="7170" width="12.7109375" style="19" customWidth="1"/>
    <col min="7171" max="7171" width="9.140625" style="19"/>
    <col min="7172" max="7172" width="11.42578125" style="19" customWidth="1"/>
    <col min="7173" max="7406" width="9.140625" style="19"/>
    <col min="7407" max="7407" width="3.140625" style="19" customWidth="1"/>
    <col min="7408" max="7408" width="6.140625" style="19" customWidth="1"/>
    <col min="7409" max="7409" width="10.28515625" style="19" customWidth="1"/>
    <col min="7410" max="7410" width="34.140625" style="19" customWidth="1"/>
    <col min="7411" max="7411" width="9.28515625" style="19" customWidth="1"/>
    <col min="7412" max="7413" width="12.140625" style="19" customWidth="1"/>
    <col min="7414" max="7424" width="9.85546875" style="19" customWidth="1"/>
    <col min="7425" max="7425" width="11.5703125" style="19" customWidth="1"/>
    <col min="7426" max="7426" width="12.7109375" style="19" customWidth="1"/>
    <col min="7427" max="7427" width="9.140625" style="19"/>
    <col min="7428" max="7428" width="11.42578125" style="19" customWidth="1"/>
    <col min="7429" max="7662" width="9.140625" style="19"/>
    <col min="7663" max="7663" width="3.140625" style="19" customWidth="1"/>
    <col min="7664" max="7664" width="6.140625" style="19" customWidth="1"/>
    <col min="7665" max="7665" width="10.28515625" style="19" customWidth="1"/>
    <col min="7666" max="7666" width="34.140625" style="19" customWidth="1"/>
    <col min="7667" max="7667" width="9.28515625" style="19" customWidth="1"/>
    <col min="7668" max="7669" width="12.140625" style="19" customWidth="1"/>
    <col min="7670" max="7680" width="9.85546875" style="19" customWidth="1"/>
    <col min="7681" max="7681" width="11.5703125" style="19" customWidth="1"/>
    <col min="7682" max="7682" width="12.7109375" style="19" customWidth="1"/>
    <col min="7683" max="7683" width="9.140625" style="19"/>
    <col min="7684" max="7684" width="11.42578125" style="19" customWidth="1"/>
    <col min="7685" max="7918" width="9.140625" style="19"/>
    <col min="7919" max="7919" width="3.140625" style="19" customWidth="1"/>
    <col min="7920" max="7920" width="6.140625" style="19" customWidth="1"/>
    <col min="7921" max="7921" width="10.28515625" style="19" customWidth="1"/>
    <col min="7922" max="7922" width="34.140625" style="19" customWidth="1"/>
    <col min="7923" max="7923" width="9.28515625" style="19" customWidth="1"/>
    <col min="7924" max="7925" width="12.140625" style="19" customWidth="1"/>
    <col min="7926" max="7936" width="9.85546875" style="19" customWidth="1"/>
    <col min="7937" max="7937" width="11.5703125" style="19" customWidth="1"/>
    <col min="7938" max="7938" width="12.7109375" style="19" customWidth="1"/>
    <col min="7939" max="7939" width="9.140625" style="19"/>
    <col min="7940" max="7940" width="11.42578125" style="19" customWidth="1"/>
    <col min="7941" max="8174" width="9.140625" style="19"/>
    <col min="8175" max="8175" width="3.140625" style="19" customWidth="1"/>
    <col min="8176" max="8176" width="6.140625" style="19" customWidth="1"/>
    <col min="8177" max="8177" width="10.28515625" style="19" customWidth="1"/>
    <col min="8178" max="8178" width="34.140625" style="19" customWidth="1"/>
    <col min="8179" max="8179" width="9.28515625" style="19" customWidth="1"/>
    <col min="8180" max="8181" width="12.140625" style="19" customWidth="1"/>
    <col min="8182" max="8192" width="9.85546875" style="19" customWidth="1"/>
    <col min="8193" max="8193" width="11.5703125" style="19" customWidth="1"/>
    <col min="8194" max="8194" width="12.7109375" style="19" customWidth="1"/>
    <col min="8195" max="8195" width="9.140625" style="19"/>
    <col min="8196" max="8196" width="11.42578125" style="19" customWidth="1"/>
    <col min="8197" max="8430" width="9.140625" style="19"/>
    <col min="8431" max="8431" width="3.140625" style="19" customWidth="1"/>
    <col min="8432" max="8432" width="6.140625" style="19" customWidth="1"/>
    <col min="8433" max="8433" width="10.28515625" style="19" customWidth="1"/>
    <col min="8434" max="8434" width="34.140625" style="19" customWidth="1"/>
    <col min="8435" max="8435" width="9.28515625" style="19" customWidth="1"/>
    <col min="8436" max="8437" width="12.140625" style="19" customWidth="1"/>
    <col min="8438" max="8448" width="9.85546875" style="19" customWidth="1"/>
    <col min="8449" max="8449" width="11.5703125" style="19" customWidth="1"/>
    <col min="8450" max="8450" width="12.7109375" style="19" customWidth="1"/>
    <col min="8451" max="8451" width="9.140625" style="19"/>
    <col min="8452" max="8452" width="11.42578125" style="19" customWidth="1"/>
    <col min="8453" max="8686" width="9.140625" style="19"/>
    <col min="8687" max="8687" width="3.140625" style="19" customWidth="1"/>
    <col min="8688" max="8688" width="6.140625" style="19" customWidth="1"/>
    <col min="8689" max="8689" width="10.28515625" style="19" customWidth="1"/>
    <col min="8690" max="8690" width="34.140625" style="19" customWidth="1"/>
    <col min="8691" max="8691" width="9.28515625" style="19" customWidth="1"/>
    <col min="8692" max="8693" width="12.140625" style="19" customWidth="1"/>
    <col min="8694" max="8704" width="9.85546875" style="19" customWidth="1"/>
    <col min="8705" max="8705" width="11.5703125" style="19" customWidth="1"/>
    <col min="8706" max="8706" width="12.7109375" style="19" customWidth="1"/>
    <col min="8707" max="8707" width="9.140625" style="19"/>
    <col min="8708" max="8708" width="11.42578125" style="19" customWidth="1"/>
    <col min="8709" max="8942" width="9.140625" style="19"/>
    <col min="8943" max="8943" width="3.140625" style="19" customWidth="1"/>
    <col min="8944" max="8944" width="6.140625" style="19" customWidth="1"/>
    <col min="8945" max="8945" width="10.28515625" style="19" customWidth="1"/>
    <col min="8946" max="8946" width="34.140625" style="19" customWidth="1"/>
    <col min="8947" max="8947" width="9.28515625" style="19" customWidth="1"/>
    <col min="8948" max="8949" width="12.140625" style="19" customWidth="1"/>
    <col min="8950" max="8960" width="9.85546875" style="19" customWidth="1"/>
    <col min="8961" max="8961" width="11.5703125" style="19" customWidth="1"/>
    <col min="8962" max="8962" width="12.7109375" style="19" customWidth="1"/>
    <col min="8963" max="8963" width="9.140625" style="19"/>
    <col min="8964" max="8964" width="11.42578125" style="19" customWidth="1"/>
    <col min="8965" max="9198" width="9.140625" style="19"/>
    <col min="9199" max="9199" width="3.140625" style="19" customWidth="1"/>
    <col min="9200" max="9200" width="6.140625" style="19" customWidth="1"/>
    <col min="9201" max="9201" width="10.28515625" style="19" customWidth="1"/>
    <col min="9202" max="9202" width="34.140625" style="19" customWidth="1"/>
    <col min="9203" max="9203" width="9.28515625" style="19" customWidth="1"/>
    <col min="9204" max="9205" width="12.140625" style="19" customWidth="1"/>
    <col min="9206" max="9216" width="9.85546875" style="19" customWidth="1"/>
    <col min="9217" max="9217" width="11.5703125" style="19" customWidth="1"/>
    <col min="9218" max="9218" width="12.7109375" style="19" customWidth="1"/>
    <col min="9219" max="9219" width="9.140625" style="19"/>
    <col min="9220" max="9220" width="11.42578125" style="19" customWidth="1"/>
    <col min="9221" max="9454" width="9.140625" style="19"/>
    <col min="9455" max="9455" width="3.140625" style="19" customWidth="1"/>
    <col min="9456" max="9456" width="6.140625" style="19" customWidth="1"/>
    <col min="9457" max="9457" width="10.28515625" style="19" customWidth="1"/>
    <col min="9458" max="9458" width="34.140625" style="19" customWidth="1"/>
    <col min="9459" max="9459" width="9.28515625" style="19" customWidth="1"/>
    <col min="9460" max="9461" width="12.140625" style="19" customWidth="1"/>
    <col min="9462" max="9472" width="9.85546875" style="19" customWidth="1"/>
    <col min="9473" max="9473" width="11.5703125" style="19" customWidth="1"/>
    <col min="9474" max="9474" width="12.7109375" style="19" customWidth="1"/>
    <col min="9475" max="9475" width="9.140625" style="19"/>
    <col min="9476" max="9476" width="11.42578125" style="19" customWidth="1"/>
    <col min="9477" max="9710" width="9.140625" style="19"/>
    <col min="9711" max="9711" width="3.140625" style="19" customWidth="1"/>
    <col min="9712" max="9712" width="6.140625" style="19" customWidth="1"/>
    <col min="9713" max="9713" width="10.28515625" style="19" customWidth="1"/>
    <col min="9714" max="9714" width="34.140625" style="19" customWidth="1"/>
    <col min="9715" max="9715" width="9.28515625" style="19" customWidth="1"/>
    <col min="9716" max="9717" width="12.140625" style="19" customWidth="1"/>
    <col min="9718" max="9728" width="9.85546875" style="19" customWidth="1"/>
    <col min="9729" max="9729" width="11.5703125" style="19" customWidth="1"/>
    <col min="9730" max="9730" width="12.7109375" style="19" customWidth="1"/>
    <col min="9731" max="9731" width="9.140625" style="19"/>
    <col min="9732" max="9732" width="11.42578125" style="19" customWidth="1"/>
    <col min="9733" max="9966" width="9.140625" style="19"/>
    <col min="9967" max="9967" width="3.140625" style="19" customWidth="1"/>
    <col min="9968" max="9968" width="6.140625" style="19" customWidth="1"/>
    <col min="9969" max="9969" width="10.28515625" style="19" customWidth="1"/>
    <col min="9970" max="9970" width="34.140625" style="19" customWidth="1"/>
    <col min="9971" max="9971" width="9.28515625" style="19" customWidth="1"/>
    <col min="9972" max="9973" width="12.140625" style="19" customWidth="1"/>
    <col min="9974" max="9984" width="9.85546875" style="19" customWidth="1"/>
    <col min="9985" max="9985" width="11.5703125" style="19" customWidth="1"/>
    <col min="9986" max="9986" width="12.7109375" style="19" customWidth="1"/>
    <col min="9987" max="9987" width="9.140625" style="19"/>
    <col min="9988" max="9988" width="11.42578125" style="19" customWidth="1"/>
    <col min="9989" max="10222" width="9.140625" style="19"/>
    <col min="10223" max="10223" width="3.140625" style="19" customWidth="1"/>
    <col min="10224" max="10224" width="6.140625" style="19" customWidth="1"/>
    <col min="10225" max="10225" width="10.28515625" style="19" customWidth="1"/>
    <col min="10226" max="10226" width="34.140625" style="19" customWidth="1"/>
    <col min="10227" max="10227" width="9.28515625" style="19" customWidth="1"/>
    <col min="10228" max="10229" width="12.140625" style="19" customWidth="1"/>
    <col min="10230" max="10240" width="9.85546875" style="19" customWidth="1"/>
    <col min="10241" max="10241" width="11.5703125" style="19" customWidth="1"/>
    <col min="10242" max="10242" width="12.7109375" style="19" customWidth="1"/>
    <col min="10243" max="10243" width="9.140625" style="19"/>
    <col min="10244" max="10244" width="11.42578125" style="19" customWidth="1"/>
    <col min="10245" max="10478" width="9.140625" style="19"/>
    <col min="10479" max="10479" width="3.140625" style="19" customWidth="1"/>
    <col min="10480" max="10480" width="6.140625" style="19" customWidth="1"/>
    <col min="10481" max="10481" width="10.28515625" style="19" customWidth="1"/>
    <col min="10482" max="10482" width="34.140625" style="19" customWidth="1"/>
    <col min="10483" max="10483" width="9.28515625" style="19" customWidth="1"/>
    <col min="10484" max="10485" width="12.140625" style="19" customWidth="1"/>
    <col min="10486" max="10496" width="9.85546875" style="19" customWidth="1"/>
    <col min="10497" max="10497" width="11.5703125" style="19" customWidth="1"/>
    <col min="10498" max="10498" width="12.7109375" style="19" customWidth="1"/>
    <col min="10499" max="10499" width="9.140625" style="19"/>
    <col min="10500" max="10500" width="11.42578125" style="19" customWidth="1"/>
    <col min="10501" max="10734" width="9.140625" style="19"/>
    <col min="10735" max="10735" width="3.140625" style="19" customWidth="1"/>
    <col min="10736" max="10736" width="6.140625" style="19" customWidth="1"/>
    <col min="10737" max="10737" width="10.28515625" style="19" customWidth="1"/>
    <col min="10738" max="10738" width="34.140625" style="19" customWidth="1"/>
    <col min="10739" max="10739" width="9.28515625" style="19" customWidth="1"/>
    <col min="10740" max="10741" width="12.140625" style="19" customWidth="1"/>
    <col min="10742" max="10752" width="9.85546875" style="19" customWidth="1"/>
    <col min="10753" max="10753" width="11.5703125" style="19" customWidth="1"/>
    <col min="10754" max="10754" width="12.7109375" style="19" customWidth="1"/>
    <col min="10755" max="10755" width="9.140625" style="19"/>
    <col min="10756" max="10756" width="11.42578125" style="19" customWidth="1"/>
    <col min="10757" max="10990" width="9.140625" style="19"/>
    <col min="10991" max="10991" width="3.140625" style="19" customWidth="1"/>
    <col min="10992" max="10992" width="6.140625" style="19" customWidth="1"/>
    <col min="10993" max="10993" width="10.28515625" style="19" customWidth="1"/>
    <col min="10994" max="10994" width="34.140625" style="19" customWidth="1"/>
    <col min="10995" max="10995" width="9.28515625" style="19" customWidth="1"/>
    <col min="10996" max="10997" width="12.140625" style="19" customWidth="1"/>
    <col min="10998" max="11008" width="9.85546875" style="19" customWidth="1"/>
    <col min="11009" max="11009" width="11.5703125" style="19" customWidth="1"/>
    <col min="11010" max="11010" width="12.7109375" style="19" customWidth="1"/>
    <col min="11011" max="11011" width="9.140625" style="19"/>
    <col min="11012" max="11012" width="11.42578125" style="19" customWidth="1"/>
    <col min="11013" max="11246" width="9.140625" style="19"/>
    <col min="11247" max="11247" width="3.140625" style="19" customWidth="1"/>
    <col min="11248" max="11248" width="6.140625" style="19" customWidth="1"/>
    <col min="11249" max="11249" width="10.28515625" style="19" customWidth="1"/>
    <col min="11250" max="11250" width="34.140625" style="19" customWidth="1"/>
    <col min="11251" max="11251" width="9.28515625" style="19" customWidth="1"/>
    <col min="11252" max="11253" width="12.140625" style="19" customWidth="1"/>
    <col min="11254" max="11264" width="9.85546875" style="19" customWidth="1"/>
    <col min="11265" max="11265" width="11.5703125" style="19" customWidth="1"/>
    <col min="11266" max="11266" width="12.7109375" style="19" customWidth="1"/>
    <col min="11267" max="11267" width="9.140625" style="19"/>
    <col min="11268" max="11268" width="11.42578125" style="19" customWidth="1"/>
    <col min="11269" max="11502" width="9.140625" style="19"/>
    <col min="11503" max="11503" width="3.140625" style="19" customWidth="1"/>
    <col min="11504" max="11504" width="6.140625" style="19" customWidth="1"/>
    <col min="11505" max="11505" width="10.28515625" style="19" customWidth="1"/>
    <col min="11506" max="11506" width="34.140625" style="19" customWidth="1"/>
    <col min="11507" max="11507" width="9.28515625" style="19" customWidth="1"/>
    <col min="11508" max="11509" width="12.140625" style="19" customWidth="1"/>
    <col min="11510" max="11520" width="9.85546875" style="19" customWidth="1"/>
    <col min="11521" max="11521" width="11.5703125" style="19" customWidth="1"/>
    <col min="11522" max="11522" width="12.7109375" style="19" customWidth="1"/>
    <col min="11523" max="11523" width="9.140625" style="19"/>
    <col min="11524" max="11524" width="11.42578125" style="19" customWidth="1"/>
    <col min="11525" max="11758" width="9.140625" style="19"/>
    <col min="11759" max="11759" width="3.140625" style="19" customWidth="1"/>
    <col min="11760" max="11760" width="6.140625" style="19" customWidth="1"/>
    <col min="11761" max="11761" width="10.28515625" style="19" customWidth="1"/>
    <col min="11762" max="11762" width="34.140625" style="19" customWidth="1"/>
    <col min="11763" max="11763" width="9.28515625" style="19" customWidth="1"/>
    <col min="11764" max="11765" width="12.140625" style="19" customWidth="1"/>
    <col min="11766" max="11776" width="9.85546875" style="19" customWidth="1"/>
    <col min="11777" max="11777" width="11.5703125" style="19" customWidth="1"/>
    <col min="11778" max="11778" width="12.7109375" style="19" customWidth="1"/>
    <col min="11779" max="11779" width="9.140625" style="19"/>
    <col min="11780" max="11780" width="11.42578125" style="19" customWidth="1"/>
    <col min="11781" max="12014" width="9.140625" style="19"/>
    <col min="12015" max="12015" width="3.140625" style="19" customWidth="1"/>
    <col min="12016" max="12016" width="6.140625" style="19" customWidth="1"/>
    <col min="12017" max="12017" width="10.28515625" style="19" customWidth="1"/>
    <col min="12018" max="12018" width="34.140625" style="19" customWidth="1"/>
    <col min="12019" max="12019" width="9.28515625" style="19" customWidth="1"/>
    <col min="12020" max="12021" width="12.140625" style="19" customWidth="1"/>
    <col min="12022" max="12032" width="9.85546875" style="19" customWidth="1"/>
    <col min="12033" max="12033" width="11.5703125" style="19" customWidth="1"/>
    <col min="12034" max="12034" width="12.7109375" style="19" customWidth="1"/>
    <col min="12035" max="12035" width="9.140625" style="19"/>
    <col min="12036" max="12036" width="11.42578125" style="19" customWidth="1"/>
    <col min="12037" max="12270" width="9.140625" style="19"/>
    <col min="12271" max="12271" width="3.140625" style="19" customWidth="1"/>
    <col min="12272" max="12272" width="6.140625" style="19" customWidth="1"/>
    <col min="12273" max="12273" width="10.28515625" style="19" customWidth="1"/>
    <col min="12274" max="12274" width="34.140625" style="19" customWidth="1"/>
    <col min="12275" max="12275" width="9.28515625" style="19" customWidth="1"/>
    <col min="12276" max="12277" width="12.140625" style="19" customWidth="1"/>
    <col min="12278" max="12288" width="9.85546875" style="19" customWidth="1"/>
    <col min="12289" max="12289" width="11.5703125" style="19" customWidth="1"/>
    <col min="12290" max="12290" width="12.7109375" style="19" customWidth="1"/>
    <col min="12291" max="12291" width="9.140625" style="19"/>
    <col min="12292" max="12292" width="11.42578125" style="19" customWidth="1"/>
    <col min="12293" max="12526" width="9.140625" style="19"/>
    <col min="12527" max="12527" width="3.140625" style="19" customWidth="1"/>
    <col min="12528" max="12528" width="6.140625" style="19" customWidth="1"/>
    <col min="12529" max="12529" width="10.28515625" style="19" customWidth="1"/>
    <col min="12530" max="12530" width="34.140625" style="19" customWidth="1"/>
    <col min="12531" max="12531" width="9.28515625" style="19" customWidth="1"/>
    <col min="12532" max="12533" width="12.140625" style="19" customWidth="1"/>
    <col min="12534" max="12544" width="9.85546875" style="19" customWidth="1"/>
    <col min="12545" max="12545" width="11.5703125" style="19" customWidth="1"/>
    <col min="12546" max="12546" width="12.7109375" style="19" customWidth="1"/>
    <col min="12547" max="12547" width="9.140625" style="19"/>
    <col min="12548" max="12548" width="11.42578125" style="19" customWidth="1"/>
    <col min="12549" max="12782" width="9.140625" style="19"/>
    <col min="12783" max="12783" width="3.140625" style="19" customWidth="1"/>
    <col min="12784" max="12784" width="6.140625" style="19" customWidth="1"/>
    <col min="12785" max="12785" width="10.28515625" style="19" customWidth="1"/>
    <col min="12786" max="12786" width="34.140625" style="19" customWidth="1"/>
    <col min="12787" max="12787" width="9.28515625" style="19" customWidth="1"/>
    <col min="12788" max="12789" width="12.140625" style="19" customWidth="1"/>
    <col min="12790" max="12800" width="9.85546875" style="19" customWidth="1"/>
    <col min="12801" max="12801" width="11.5703125" style="19" customWidth="1"/>
    <col min="12802" max="12802" width="12.7109375" style="19" customWidth="1"/>
    <col min="12803" max="12803" width="9.140625" style="19"/>
    <col min="12804" max="12804" width="11.42578125" style="19" customWidth="1"/>
    <col min="12805" max="13038" width="9.140625" style="19"/>
    <col min="13039" max="13039" width="3.140625" style="19" customWidth="1"/>
    <col min="13040" max="13040" width="6.140625" style="19" customWidth="1"/>
    <col min="13041" max="13041" width="10.28515625" style="19" customWidth="1"/>
    <col min="13042" max="13042" width="34.140625" style="19" customWidth="1"/>
    <col min="13043" max="13043" width="9.28515625" style="19" customWidth="1"/>
    <col min="13044" max="13045" width="12.140625" style="19" customWidth="1"/>
    <col min="13046" max="13056" width="9.85546875" style="19" customWidth="1"/>
    <col min="13057" max="13057" width="11.5703125" style="19" customWidth="1"/>
    <col min="13058" max="13058" width="12.7109375" style="19" customWidth="1"/>
    <col min="13059" max="13059" width="9.140625" style="19"/>
    <col min="13060" max="13060" width="11.42578125" style="19" customWidth="1"/>
    <col min="13061" max="13294" width="9.140625" style="19"/>
    <col min="13295" max="13295" width="3.140625" style="19" customWidth="1"/>
    <col min="13296" max="13296" width="6.140625" style="19" customWidth="1"/>
    <col min="13297" max="13297" width="10.28515625" style="19" customWidth="1"/>
    <col min="13298" max="13298" width="34.140625" style="19" customWidth="1"/>
    <col min="13299" max="13299" width="9.28515625" style="19" customWidth="1"/>
    <col min="13300" max="13301" width="12.140625" style="19" customWidth="1"/>
    <col min="13302" max="13312" width="9.85546875" style="19" customWidth="1"/>
    <col min="13313" max="13313" width="11.5703125" style="19" customWidth="1"/>
    <col min="13314" max="13314" width="12.7109375" style="19" customWidth="1"/>
    <col min="13315" max="13315" width="9.140625" style="19"/>
    <col min="13316" max="13316" width="11.42578125" style="19" customWidth="1"/>
    <col min="13317" max="13550" width="9.140625" style="19"/>
    <col min="13551" max="13551" width="3.140625" style="19" customWidth="1"/>
    <col min="13552" max="13552" width="6.140625" style="19" customWidth="1"/>
    <col min="13553" max="13553" width="10.28515625" style="19" customWidth="1"/>
    <col min="13554" max="13554" width="34.140625" style="19" customWidth="1"/>
    <col min="13555" max="13555" width="9.28515625" style="19" customWidth="1"/>
    <col min="13556" max="13557" width="12.140625" style="19" customWidth="1"/>
    <col min="13558" max="13568" width="9.85546875" style="19" customWidth="1"/>
    <col min="13569" max="13569" width="11.5703125" style="19" customWidth="1"/>
    <col min="13570" max="13570" width="12.7109375" style="19" customWidth="1"/>
    <col min="13571" max="13571" width="9.140625" style="19"/>
    <col min="13572" max="13572" width="11.42578125" style="19" customWidth="1"/>
    <col min="13573" max="13806" width="9.140625" style="19"/>
    <col min="13807" max="13807" width="3.140625" style="19" customWidth="1"/>
    <col min="13808" max="13808" width="6.140625" style="19" customWidth="1"/>
    <col min="13809" max="13809" width="10.28515625" style="19" customWidth="1"/>
    <col min="13810" max="13810" width="34.140625" style="19" customWidth="1"/>
    <col min="13811" max="13811" width="9.28515625" style="19" customWidth="1"/>
    <col min="13812" max="13813" width="12.140625" style="19" customWidth="1"/>
    <col min="13814" max="13824" width="9.85546875" style="19" customWidth="1"/>
    <col min="13825" max="13825" width="11.5703125" style="19" customWidth="1"/>
    <col min="13826" max="13826" width="12.7109375" style="19" customWidth="1"/>
    <col min="13827" max="13827" width="9.140625" style="19"/>
    <col min="13828" max="13828" width="11.42578125" style="19" customWidth="1"/>
    <col min="13829" max="14062" width="9.140625" style="19"/>
    <col min="14063" max="14063" width="3.140625" style="19" customWidth="1"/>
    <col min="14064" max="14064" width="6.140625" style="19" customWidth="1"/>
    <col min="14065" max="14065" width="10.28515625" style="19" customWidth="1"/>
    <col min="14066" max="14066" width="34.140625" style="19" customWidth="1"/>
    <col min="14067" max="14067" width="9.28515625" style="19" customWidth="1"/>
    <col min="14068" max="14069" width="12.140625" style="19" customWidth="1"/>
    <col min="14070" max="14080" width="9.85546875" style="19" customWidth="1"/>
    <col min="14081" max="14081" width="11.5703125" style="19" customWidth="1"/>
    <col min="14082" max="14082" width="12.7109375" style="19" customWidth="1"/>
    <col min="14083" max="14083" width="9.140625" style="19"/>
    <col min="14084" max="14084" width="11.42578125" style="19" customWidth="1"/>
    <col min="14085" max="14318" width="9.140625" style="19"/>
    <col min="14319" max="14319" width="3.140625" style="19" customWidth="1"/>
    <col min="14320" max="14320" width="6.140625" style="19" customWidth="1"/>
    <col min="14321" max="14321" width="10.28515625" style="19" customWidth="1"/>
    <col min="14322" max="14322" width="34.140625" style="19" customWidth="1"/>
    <col min="14323" max="14323" width="9.28515625" style="19" customWidth="1"/>
    <col min="14324" max="14325" width="12.140625" style="19" customWidth="1"/>
    <col min="14326" max="14336" width="9.85546875" style="19" customWidth="1"/>
    <col min="14337" max="14337" width="11.5703125" style="19" customWidth="1"/>
    <col min="14338" max="14338" width="12.7109375" style="19" customWidth="1"/>
    <col min="14339" max="14339" width="9.140625" style="19"/>
    <col min="14340" max="14340" width="11.42578125" style="19" customWidth="1"/>
    <col min="14341" max="14574" width="9.140625" style="19"/>
    <col min="14575" max="14575" width="3.140625" style="19" customWidth="1"/>
    <col min="14576" max="14576" width="6.140625" style="19" customWidth="1"/>
    <col min="14577" max="14577" width="10.28515625" style="19" customWidth="1"/>
    <col min="14578" max="14578" width="34.140625" style="19" customWidth="1"/>
    <col min="14579" max="14579" width="9.28515625" style="19" customWidth="1"/>
    <col min="14580" max="14581" width="12.140625" style="19" customWidth="1"/>
    <col min="14582" max="14592" width="9.85546875" style="19" customWidth="1"/>
    <col min="14593" max="14593" width="11.5703125" style="19" customWidth="1"/>
    <col min="14594" max="14594" width="12.7109375" style="19" customWidth="1"/>
    <col min="14595" max="14595" width="9.140625" style="19"/>
    <col min="14596" max="14596" width="11.42578125" style="19" customWidth="1"/>
    <col min="14597" max="14830" width="9.140625" style="19"/>
    <col min="14831" max="14831" width="3.140625" style="19" customWidth="1"/>
    <col min="14832" max="14832" width="6.140625" style="19" customWidth="1"/>
    <col min="14833" max="14833" width="10.28515625" style="19" customWidth="1"/>
    <col min="14834" max="14834" width="34.140625" style="19" customWidth="1"/>
    <col min="14835" max="14835" width="9.28515625" style="19" customWidth="1"/>
    <col min="14836" max="14837" width="12.140625" style="19" customWidth="1"/>
    <col min="14838" max="14848" width="9.85546875" style="19" customWidth="1"/>
    <col min="14849" max="14849" width="11.5703125" style="19" customWidth="1"/>
    <col min="14850" max="14850" width="12.7109375" style="19" customWidth="1"/>
    <col min="14851" max="14851" width="9.140625" style="19"/>
    <col min="14852" max="14852" width="11.42578125" style="19" customWidth="1"/>
    <col min="14853" max="15086" width="9.140625" style="19"/>
    <col min="15087" max="15087" width="3.140625" style="19" customWidth="1"/>
    <col min="15088" max="15088" width="6.140625" style="19" customWidth="1"/>
    <col min="15089" max="15089" width="10.28515625" style="19" customWidth="1"/>
    <col min="15090" max="15090" width="34.140625" style="19" customWidth="1"/>
    <col min="15091" max="15091" width="9.28515625" style="19" customWidth="1"/>
    <col min="15092" max="15093" width="12.140625" style="19" customWidth="1"/>
    <col min="15094" max="15104" width="9.85546875" style="19" customWidth="1"/>
    <col min="15105" max="15105" width="11.5703125" style="19" customWidth="1"/>
    <col min="15106" max="15106" width="12.7109375" style="19" customWidth="1"/>
    <col min="15107" max="15107" width="9.140625" style="19"/>
    <col min="15108" max="15108" width="11.42578125" style="19" customWidth="1"/>
    <col min="15109" max="15342" width="9.140625" style="19"/>
    <col min="15343" max="15343" width="3.140625" style="19" customWidth="1"/>
    <col min="15344" max="15344" width="6.140625" style="19" customWidth="1"/>
    <col min="15345" max="15345" width="10.28515625" style="19" customWidth="1"/>
    <col min="15346" max="15346" width="34.140625" style="19" customWidth="1"/>
    <col min="15347" max="15347" width="9.28515625" style="19" customWidth="1"/>
    <col min="15348" max="15349" width="12.140625" style="19" customWidth="1"/>
    <col min="15350" max="15360" width="9.85546875" style="19" customWidth="1"/>
    <col min="15361" max="15361" width="11.5703125" style="19" customWidth="1"/>
    <col min="15362" max="15362" width="12.7109375" style="19" customWidth="1"/>
    <col min="15363" max="15363" width="9.140625" style="19"/>
    <col min="15364" max="15364" width="11.42578125" style="19" customWidth="1"/>
    <col min="15365" max="15598" width="9.140625" style="19"/>
    <col min="15599" max="15599" width="3.140625" style="19" customWidth="1"/>
    <col min="15600" max="15600" width="6.140625" style="19" customWidth="1"/>
    <col min="15601" max="15601" width="10.28515625" style="19" customWidth="1"/>
    <col min="15602" max="15602" width="34.140625" style="19" customWidth="1"/>
    <col min="15603" max="15603" width="9.28515625" style="19" customWidth="1"/>
    <col min="15604" max="15605" width="12.140625" style="19" customWidth="1"/>
    <col min="15606" max="15616" width="9.85546875" style="19" customWidth="1"/>
    <col min="15617" max="15617" width="11.5703125" style="19" customWidth="1"/>
    <col min="15618" max="15618" width="12.7109375" style="19" customWidth="1"/>
    <col min="15619" max="15619" width="9.140625" style="19"/>
    <col min="15620" max="15620" width="11.42578125" style="19" customWidth="1"/>
    <col min="15621" max="15854" width="9.140625" style="19"/>
    <col min="15855" max="15855" width="3.140625" style="19" customWidth="1"/>
    <col min="15856" max="15856" width="6.140625" style="19" customWidth="1"/>
    <col min="15857" max="15857" width="10.28515625" style="19" customWidth="1"/>
    <col min="15858" max="15858" width="34.140625" style="19" customWidth="1"/>
    <col min="15859" max="15859" width="9.28515625" style="19" customWidth="1"/>
    <col min="15860" max="15861" width="12.140625" style="19" customWidth="1"/>
    <col min="15862" max="15872" width="9.85546875" style="19" customWidth="1"/>
    <col min="15873" max="15873" width="11.5703125" style="19" customWidth="1"/>
    <col min="15874" max="15874" width="12.7109375" style="19" customWidth="1"/>
    <col min="15875" max="15875" width="9.140625" style="19"/>
    <col min="15876" max="15876" width="11.42578125" style="19" customWidth="1"/>
    <col min="15877" max="16110" width="9.140625" style="19"/>
    <col min="16111" max="16111" width="3.140625" style="19" customWidth="1"/>
    <col min="16112" max="16112" width="6.140625" style="19" customWidth="1"/>
    <col min="16113" max="16113" width="10.28515625" style="19" customWidth="1"/>
    <col min="16114" max="16114" width="34.140625" style="19" customWidth="1"/>
    <col min="16115" max="16115" width="9.28515625" style="19" customWidth="1"/>
    <col min="16116" max="16117" width="12.140625" style="19" customWidth="1"/>
    <col min="16118" max="16128" width="9.85546875" style="19" customWidth="1"/>
    <col min="16129" max="16129" width="11.5703125" style="19" customWidth="1"/>
    <col min="16130" max="16130" width="12.7109375" style="19" customWidth="1"/>
    <col min="16131" max="16131" width="9.140625" style="19"/>
    <col min="16132" max="16132" width="11.42578125" style="19" customWidth="1"/>
    <col min="16133" max="16384" width="9.140625" style="19"/>
  </cols>
  <sheetData>
    <row r="1" spans="1:11" s="3" customFormat="1" x14ac:dyDescent="0.25">
      <c r="A1" s="4"/>
      <c r="B1" s="157" t="s">
        <v>523</v>
      </c>
      <c r="C1" s="157" t="s">
        <v>524</v>
      </c>
      <c r="D1" s="157" t="s">
        <v>525</v>
      </c>
      <c r="E1" s="1"/>
      <c r="F1" s="2"/>
      <c r="G1" s="2"/>
      <c r="H1" s="2"/>
      <c r="I1" s="2"/>
      <c r="J1" s="2"/>
      <c r="K1" s="2"/>
    </row>
    <row r="2" spans="1:11" s="3" customFormat="1" x14ac:dyDescent="0.25">
      <c r="A2" s="115" t="s">
        <v>0</v>
      </c>
      <c r="B2" s="115"/>
      <c r="C2" s="115"/>
      <c r="D2" s="115"/>
      <c r="E2" s="1"/>
      <c r="F2" s="2"/>
      <c r="G2" s="2"/>
      <c r="H2" s="2"/>
      <c r="I2" s="2"/>
      <c r="J2" s="2"/>
      <c r="K2" s="2"/>
    </row>
    <row r="3" spans="1:11" s="3" customFormat="1" x14ac:dyDescent="0.25">
      <c r="A3" s="115" t="s">
        <v>1</v>
      </c>
      <c r="B3" s="115"/>
      <c r="C3" s="115"/>
      <c r="D3" s="115"/>
      <c r="E3" s="1"/>
      <c r="F3" s="2"/>
      <c r="G3" s="2"/>
      <c r="H3" s="2"/>
      <c r="I3" s="2"/>
      <c r="J3" s="2"/>
      <c r="K3" s="2"/>
    </row>
    <row r="4" spans="1:11" s="3" customFormat="1" ht="19.5" thickBot="1" x14ac:dyDescent="0.3">
      <c r="A4" s="4"/>
      <c r="B4" s="4"/>
      <c r="C4" s="4"/>
      <c r="D4" s="4"/>
      <c r="E4" s="1"/>
      <c r="F4" s="2"/>
      <c r="G4" s="2"/>
      <c r="H4" s="2"/>
      <c r="I4" s="2"/>
      <c r="J4" s="2"/>
      <c r="K4" s="2"/>
    </row>
    <row r="5" spans="1:11" s="3" customFormat="1" ht="19.5" thickBot="1" x14ac:dyDescent="0.3">
      <c r="A5" s="4"/>
      <c r="B5" s="4"/>
      <c r="C5" s="5" t="s">
        <v>2</v>
      </c>
      <c r="D5" s="4"/>
      <c r="E5" s="1"/>
      <c r="F5" s="2"/>
      <c r="G5" s="2"/>
      <c r="H5" s="2"/>
      <c r="I5" s="2"/>
      <c r="J5" s="2"/>
      <c r="K5" s="2"/>
    </row>
    <row r="6" spans="1:11" s="3" customFormat="1" x14ac:dyDescent="0.25">
      <c r="A6" s="6"/>
      <c r="B6" s="7"/>
      <c r="C6" s="7" t="s">
        <v>522</v>
      </c>
      <c r="D6" s="7"/>
      <c r="E6" s="8"/>
      <c r="F6" s="2"/>
      <c r="G6" s="2"/>
      <c r="H6" s="2"/>
      <c r="I6" s="2"/>
      <c r="J6" s="2"/>
      <c r="K6" s="2"/>
    </row>
    <row r="7" spans="1:11" s="3" customFormat="1" ht="18.75" customHeight="1" x14ac:dyDescent="0.25">
      <c r="A7" s="116" t="s">
        <v>3</v>
      </c>
      <c r="B7" s="116" t="s">
        <v>4</v>
      </c>
      <c r="C7" s="116" t="s">
        <v>5</v>
      </c>
      <c r="D7" s="118" t="s">
        <v>6</v>
      </c>
      <c r="E7" s="119" t="s">
        <v>7</v>
      </c>
      <c r="F7" s="121" t="s">
        <v>8</v>
      </c>
      <c r="G7" s="122"/>
      <c r="H7" s="121" t="s">
        <v>9</v>
      </c>
      <c r="I7" s="122"/>
      <c r="J7" s="123" t="s">
        <v>10</v>
      </c>
      <c r="K7" s="123" t="s">
        <v>11</v>
      </c>
    </row>
    <row r="8" spans="1:11" s="11" customFormat="1" ht="75" customHeight="1" x14ac:dyDescent="0.25">
      <c r="A8" s="117"/>
      <c r="B8" s="117"/>
      <c r="C8" s="117"/>
      <c r="D8" s="118"/>
      <c r="E8" s="120"/>
      <c r="F8" s="9" t="s">
        <v>12</v>
      </c>
      <c r="G8" s="10" t="s">
        <v>11</v>
      </c>
      <c r="H8" s="9" t="s">
        <v>12</v>
      </c>
      <c r="I8" s="10" t="s">
        <v>11</v>
      </c>
      <c r="J8" s="124"/>
      <c r="K8" s="124"/>
    </row>
    <row r="9" spans="1:11" s="11" customFormat="1" ht="35.25" customHeight="1" x14ac:dyDescent="0.25">
      <c r="A9" s="12"/>
      <c r="B9" s="113" t="s">
        <v>13</v>
      </c>
      <c r="C9" s="114"/>
      <c r="D9" s="13"/>
      <c r="E9" s="14"/>
      <c r="F9" s="15"/>
      <c r="G9" s="16"/>
      <c r="H9" s="15"/>
      <c r="I9" s="16"/>
      <c r="J9" s="17"/>
      <c r="K9" s="17"/>
    </row>
    <row r="10" spans="1:11" x14ac:dyDescent="0.3">
      <c r="A10" s="127" t="s">
        <v>14</v>
      </c>
      <c r="B10" s="128"/>
      <c r="C10" s="128"/>
      <c r="D10" s="128"/>
      <c r="E10" s="18"/>
      <c r="F10" s="18"/>
      <c r="G10" s="18"/>
      <c r="H10" s="18"/>
      <c r="I10" s="18"/>
      <c r="J10" s="18"/>
      <c r="K10" s="18"/>
    </row>
    <row r="11" spans="1:11" ht="38.25" x14ac:dyDescent="0.3">
      <c r="A11" s="20">
        <v>1</v>
      </c>
      <c r="B11" s="21" t="s">
        <v>15</v>
      </c>
      <c r="C11" s="22" t="s">
        <v>16</v>
      </c>
      <c r="D11" s="23">
        <v>2</v>
      </c>
      <c r="E11" s="24"/>
      <c r="F11" s="25"/>
      <c r="G11" s="25"/>
      <c r="H11" s="26"/>
      <c r="I11" s="25"/>
      <c r="J11" s="25"/>
      <c r="K11" s="25"/>
    </row>
    <row r="12" spans="1:11" ht="38.25" x14ac:dyDescent="0.3">
      <c r="A12" s="20">
        <v>2</v>
      </c>
      <c r="B12" s="21" t="s">
        <v>17</v>
      </c>
      <c r="C12" s="22" t="s">
        <v>16</v>
      </c>
      <c r="D12" s="23">
        <v>2</v>
      </c>
      <c r="E12" s="24"/>
      <c r="F12" s="25"/>
      <c r="G12" s="25"/>
      <c r="H12" s="26"/>
      <c r="I12" s="25"/>
      <c r="J12" s="25"/>
      <c r="K12" s="25"/>
    </row>
    <row r="13" spans="1:11" ht="25.5" x14ac:dyDescent="0.3">
      <c r="A13" s="20">
        <v>3</v>
      </c>
      <c r="B13" s="21" t="s">
        <v>18</v>
      </c>
      <c r="C13" s="22" t="s">
        <v>16</v>
      </c>
      <c r="D13" s="23">
        <v>2</v>
      </c>
      <c r="E13" s="24"/>
      <c r="F13" s="25"/>
      <c r="G13" s="25"/>
      <c r="H13" s="26"/>
      <c r="I13" s="25"/>
      <c r="J13" s="25"/>
      <c r="K13" s="25"/>
    </row>
    <row r="14" spans="1:11" ht="25.5" x14ac:dyDescent="0.3">
      <c r="A14" s="20">
        <v>4</v>
      </c>
      <c r="B14" s="21" t="s">
        <v>19</v>
      </c>
      <c r="C14" s="22" t="s">
        <v>16</v>
      </c>
      <c r="D14" s="23">
        <v>4</v>
      </c>
      <c r="E14" s="24"/>
      <c r="F14" s="25"/>
      <c r="G14" s="25"/>
      <c r="H14" s="26"/>
      <c r="I14" s="25"/>
      <c r="J14" s="25"/>
      <c r="K14" s="25"/>
    </row>
    <row r="15" spans="1:11" ht="38.25" x14ac:dyDescent="0.3">
      <c r="A15" s="20">
        <v>5</v>
      </c>
      <c r="B15" s="21" t="s">
        <v>20</v>
      </c>
      <c r="C15" s="22" t="s">
        <v>16</v>
      </c>
      <c r="D15" s="23">
        <v>2</v>
      </c>
      <c r="E15" s="27"/>
      <c r="F15" s="28"/>
      <c r="G15" s="28"/>
      <c r="H15" s="29"/>
      <c r="I15" s="28"/>
      <c r="J15" s="28"/>
      <c r="K15" s="28"/>
    </row>
    <row r="16" spans="1:11" ht="38.25" x14ac:dyDescent="0.3">
      <c r="A16" s="20">
        <v>6</v>
      </c>
      <c r="B16" s="21" t="s">
        <v>21</v>
      </c>
      <c r="C16" s="22" t="s">
        <v>16</v>
      </c>
      <c r="D16" s="23">
        <v>1</v>
      </c>
      <c r="E16" s="27"/>
      <c r="F16" s="28"/>
      <c r="G16" s="28"/>
      <c r="H16" s="29"/>
      <c r="I16" s="28"/>
      <c r="J16" s="28"/>
      <c r="K16" s="28"/>
    </row>
    <row r="17" spans="1:11" ht="51" x14ac:dyDescent="0.3">
      <c r="A17" s="20">
        <v>7</v>
      </c>
      <c r="B17" s="21" t="s">
        <v>22</v>
      </c>
      <c r="C17" s="22" t="s">
        <v>16</v>
      </c>
      <c r="D17" s="23">
        <v>1</v>
      </c>
      <c r="E17" s="27"/>
      <c r="F17" s="28"/>
      <c r="G17" s="28"/>
      <c r="H17" s="29"/>
      <c r="I17" s="28"/>
      <c r="J17" s="28"/>
      <c r="K17" s="28"/>
    </row>
    <row r="18" spans="1:11" ht="38.25" x14ac:dyDescent="0.3">
      <c r="A18" s="20">
        <v>8</v>
      </c>
      <c r="B18" s="21" t="s">
        <v>23</v>
      </c>
      <c r="C18" s="22" t="s">
        <v>24</v>
      </c>
      <c r="D18" s="23">
        <v>1</v>
      </c>
      <c r="E18" s="27"/>
      <c r="F18" s="28"/>
      <c r="G18" s="28"/>
      <c r="H18" s="29"/>
      <c r="I18" s="28"/>
      <c r="J18" s="28"/>
      <c r="K18" s="28"/>
    </row>
    <row r="19" spans="1:11" x14ac:dyDescent="0.3">
      <c r="A19" s="20">
        <v>9</v>
      </c>
      <c r="B19" s="21" t="s">
        <v>25</v>
      </c>
      <c r="C19" s="22" t="s">
        <v>16</v>
      </c>
      <c r="D19" s="23">
        <v>6</v>
      </c>
      <c r="E19" s="27"/>
      <c r="F19" s="28"/>
      <c r="G19" s="28"/>
      <c r="H19" s="29"/>
      <c r="I19" s="28"/>
      <c r="J19" s="28"/>
      <c r="K19" s="28"/>
    </row>
    <row r="20" spans="1:11" ht="27.75" customHeight="1" x14ac:dyDescent="0.3">
      <c r="A20" s="20">
        <v>10</v>
      </c>
      <c r="B20" s="21" t="s">
        <v>26</v>
      </c>
      <c r="C20" s="22" t="s">
        <v>16</v>
      </c>
      <c r="D20" s="23">
        <v>6</v>
      </c>
      <c r="E20" s="27"/>
      <c r="F20" s="28"/>
      <c r="G20" s="28"/>
      <c r="H20" s="29"/>
      <c r="I20" s="28"/>
      <c r="J20" s="28"/>
      <c r="K20" s="28"/>
    </row>
    <row r="21" spans="1:11" ht="38.25" x14ac:dyDescent="0.3">
      <c r="A21" s="20">
        <v>11</v>
      </c>
      <c r="B21" s="21" t="s">
        <v>27</v>
      </c>
      <c r="C21" s="22" t="s">
        <v>16</v>
      </c>
      <c r="D21" s="23">
        <v>6</v>
      </c>
      <c r="E21" s="27"/>
      <c r="F21" s="28"/>
      <c r="G21" s="28"/>
      <c r="H21" s="29"/>
      <c r="I21" s="28"/>
      <c r="J21" s="28"/>
      <c r="K21" s="28"/>
    </row>
    <row r="22" spans="1:11" ht="32.25" customHeight="1" x14ac:dyDescent="0.3">
      <c r="A22" s="20">
        <v>12</v>
      </c>
      <c r="B22" s="21" t="s">
        <v>28</v>
      </c>
      <c r="C22" s="22" t="s">
        <v>16</v>
      </c>
      <c r="D22" s="23">
        <v>2</v>
      </c>
      <c r="E22" s="27"/>
      <c r="F22" s="28"/>
      <c r="G22" s="28"/>
      <c r="H22" s="29"/>
      <c r="I22" s="28"/>
      <c r="J22" s="28"/>
      <c r="K22" s="28"/>
    </row>
    <row r="23" spans="1:11" ht="25.5" x14ac:dyDescent="0.3">
      <c r="A23" s="20">
        <v>13</v>
      </c>
      <c r="B23" s="21" t="s">
        <v>29</v>
      </c>
      <c r="C23" s="22" t="s">
        <v>16</v>
      </c>
      <c r="D23" s="23">
        <v>1</v>
      </c>
      <c r="E23" s="27"/>
      <c r="F23" s="28"/>
      <c r="G23" s="28"/>
      <c r="H23" s="29"/>
      <c r="I23" s="28"/>
      <c r="J23" s="28"/>
      <c r="K23" s="28"/>
    </row>
    <row r="24" spans="1:11" ht="51" x14ac:dyDescent="0.3">
      <c r="A24" s="20">
        <v>14</v>
      </c>
      <c r="B24" s="21" t="s">
        <v>30</v>
      </c>
      <c r="C24" s="22" t="s">
        <v>24</v>
      </c>
      <c r="D24" s="23">
        <v>1</v>
      </c>
      <c r="E24" s="27"/>
      <c r="F24" s="28"/>
      <c r="G24" s="28"/>
      <c r="H24" s="29"/>
      <c r="I24" s="28"/>
      <c r="J24" s="28"/>
      <c r="K24" s="28"/>
    </row>
    <row r="25" spans="1:11" ht="51" x14ac:dyDescent="0.3">
      <c r="A25" s="20">
        <v>15</v>
      </c>
      <c r="B25" s="21" t="s">
        <v>31</v>
      </c>
      <c r="C25" s="22" t="s">
        <v>24</v>
      </c>
      <c r="D25" s="23">
        <v>1</v>
      </c>
      <c r="E25" s="27"/>
      <c r="F25" s="28"/>
      <c r="G25" s="28"/>
      <c r="H25" s="29"/>
      <c r="I25" s="28"/>
      <c r="J25" s="28"/>
      <c r="K25" s="28"/>
    </row>
    <row r="26" spans="1:11" ht="28.5" customHeight="1" x14ac:dyDescent="0.3">
      <c r="A26" s="129" t="s">
        <v>32</v>
      </c>
      <c r="B26" s="130"/>
      <c r="C26" s="130"/>
      <c r="D26" s="130"/>
      <c r="E26" s="30"/>
      <c r="F26" s="30"/>
      <c r="G26" s="30"/>
      <c r="H26" s="31"/>
      <c r="I26" s="30"/>
      <c r="J26" s="30"/>
      <c r="K26" s="30"/>
    </row>
    <row r="27" spans="1:11" ht="41.25" x14ac:dyDescent="0.3">
      <c r="A27" s="32" t="s">
        <v>33</v>
      </c>
      <c r="B27" s="33" t="s">
        <v>34</v>
      </c>
      <c r="C27" s="34" t="s">
        <v>35</v>
      </c>
      <c r="D27" s="34">
        <v>2.62961</v>
      </c>
      <c r="E27" s="30"/>
      <c r="F27" s="30"/>
      <c r="G27" s="30"/>
      <c r="H27" s="31"/>
      <c r="I27" s="30"/>
      <c r="J27" s="30"/>
      <c r="K27" s="30"/>
    </row>
    <row r="28" spans="1:11" x14ac:dyDescent="0.3">
      <c r="A28" s="131" t="s">
        <v>36</v>
      </c>
      <c r="B28" s="132"/>
      <c r="C28" s="132"/>
      <c r="D28" s="132"/>
      <c r="E28" s="27"/>
      <c r="F28" s="28"/>
      <c r="G28" s="28"/>
      <c r="H28" s="29"/>
      <c r="I28" s="28"/>
      <c r="J28" s="28"/>
      <c r="K28" s="28"/>
    </row>
    <row r="29" spans="1:11" ht="25.5" x14ac:dyDescent="0.3">
      <c r="A29" s="20" t="s">
        <v>37</v>
      </c>
      <c r="B29" s="21" t="s">
        <v>38</v>
      </c>
      <c r="C29" s="22" t="s">
        <v>16</v>
      </c>
      <c r="D29" s="23">
        <v>4</v>
      </c>
      <c r="E29" s="27"/>
      <c r="F29" s="28"/>
      <c r="G29" s="28"/>
      <c r="H29" s="29"/>
      <c r="I29" s="28"/>
      <c r="J29" s="28"/>
      <c r="K29" s="28"/>
    </row>
    <row r="30" spans="1:11" ht="25.5" x14ac:dyDescent="0.3">
      <c r="A30" s="20" t="s">
        <v>39</v>
      </c>
      <c r="B30" s="21" t="s">
        <v>40</v>
      </c>
      <c r="C30" s="22" t="s">
        <v>16</v>
      </c>
      <c r="D30" s="23">
        <v>1</v>
      </c>
      <c r="E30" s="27"/>
      <c r="F30" s="28"/>
      <c r="G30" s="28"/>
      <c r="H30" s="29"/>
      <c r="I30" s="28"/>
      <c r="J30" s="28"/>
      <c r="K30" s="28"/>
    </row>
    <row r="31" spans="1:11" ht="25.5" x14ac:dyDescent="0.3">
      <c r="A31" s="20" t="s">
        <v>41</v>
      </c>
      <c r="B31" s="21" t="s">
        <v>42</v>
      </c>
      <c r="C31" s="22" t="s">
        <v>16</v>
      </c>
      <c r="D31" s="23">
        <v>2</v>
      </c>
      <c r="E31" s="27"/>
      <c r="F31" s="28"/>
      <c r="G31" s="28"/>
      <c r="H31" s="29"/>
      <c r="I31" s="28"/>
      <c r="J31" s="28"/>
      <c r="K31" s="28"/>
    </row>
    <row r="32" spans="1:11" x14ac:dyDescent="0.3">
      <c r="A32" s="131" t="s">
        <v>43</v>
      </c>
      <c r="B32" s="132"/>
      <c r="C32" s="132"/>
      <c r="D32" s="132"/>
      <c r="E32" s="27"/>
      <c r="F32" s="28"/>
      <c r="G32" s="28"/>
      <c r="H32" s="29"/>
      <c r="I32" s="28"/>
      <c r="J32" s="28"/>
      <c r="K32" s="28"/>
    </row>
    <row r="33" spans="1:11" ht="38.25" x14ac:dyDescent="0.3">
      <c r="A33" s="20" t="s">
        <v>44</v>
      </c>
      <c r="B33" s="21" t="s">
        <v>45</v>
      </c>
      <c r="C33" s="22" t="s">
        <v>16</v>
      </c>
      <c r="D33" s="23">
        <v>11</v>
      </c>
      <c r="E33" s="27"/>
      <c r="F33" s="28"/>
      <c r="G33" s="28"/>
      <c r="H33" s="29"/>
      <c r="I33" s="28"/>
      <c r="J33" s="28"/>
      <c r="K33" s="28"/>
    </row>
    <row r="34" spans="1:11" ht="25.5" x14ac:dyDescent="0.3">
      <c r="A34" s="20" t="s">
        <v>46</v>
      </c>
      <c r="B34" s="21" t="s">
        <v>47</v>
      </c>
      <c r="C34" s="22" t="s">
        <v>16</v>
      </c>
      <c r="D34" s="23">
        <v>2</v>
      </c>
      <c r="E34" s="27"/>
      <c r="F34" s="28"/>
      <c r="G34" s="28"/>
      <c r="H34" s="29"/>
      <c r="I34" s="28"/>
      <c r="J34" s="28"/>
      <c r="K34" s="28"/>
    </row>
    <row r="35" spans="1:11" ht="38.25" x14ac:dyDescent="0.3">
      <c r="A35" s="20" t="s">
        <v>48</v>
      </c>
      <c r="B35" s="21" t="s">
        <v>49</v>
      </c>
      <c r="C35" s="22" t="s">
        <v>16</v>
      </c>
      <c r="D35" s="23">
        <v>3</v>
      </c>
      <c r="E35" s="27"/>
      <c r="F35" s="28"/>
      <c r="G35" s="28"/>
      <c r="H35" s="29"/>
      <c r="I35" s="28"/>
      <c r="J35" s="28"/>
      <c r="K35" s="28"/>
    </row>
    <row r="36" spans="1:11" ht="25.5" x14ac:dyDescent="0.3">
      <c r="A36" s="20" t="s">
        <v>50</v>
      </c>
      <c r="B36" s="21" t="s">
        <v>51</v>
      </c>
      <c r="C36" s="22" t="s">
        <v>16</v>
      </c>
      <c r="D36" s="23">
        <v>14</v>
      </c>
      <c r="E36" s="27"/>
      <c r="F36" s="28"/>
      <c r="G36" s="28"/>
      <c r="H36" s="29"/>
      <c r="I36" s="28"/>
      <c r="J36" s="28"/>
      <c r="K36" s="28"/>
    </row>
    <row r="37" spans="1:11" ht="38.25" x14ac:dyDescent="0.3">
      <c r="A37" s="20" t="s">
        <v>52</v>
      </c>
      <c r="B37" s="21" t="s">
        <v>53</v>
      </c>
      <c r="C37" s="22" t="s">
        <v>16</v>
      </c>
      <c r="D37" s="23">
        <v>15</v>
      </c>
      <c r="E37" s="27"/>
      <c r="F37" s="28"/>
      <c r="G37" s="28"/>
      <c r="H37" s="29"/>
      <c r="I37" s="28"/>
      <c r="J37" s="28"/>
      <c r="K37" s="28"/>
    </row>
    <row r="38" spans="1:11" ht="25.5" x14ac:dyDescent="0.3">
      <c r="A38" s="20" t="s">
        <v>54</v>
      </c>
      <c r="B38" s="21" t="s">
        <v>55</v>
      </c>
      <c r="C38" s="22" t="s">
        <v>16</v>
      </c>
      <c r="D38" s="23">
        <v>8</v>
      </c>
      <c r="E38" s="27"/>
      <c r="F38" s="28"/>
      <c r="G38" s="28"/>
      <c r="H38" s="29"/>
      <c r="I38" s="28"/>
      <c r="J38" s="28"/>
      <c r="K38" s="28"/>
    </row>
    <row r="39" spans="1:11" ht="25.5" x14ac:dyDescent="0.3">
      <c r="A39" s="20" t="s">
        <v>56</v>
      </c>
      <c r="B39" s="21" t="s">
        <v>57</v>
      </c>
      <c r="C39" s="22" t="s">
        <v>16</v>
      </c>
      <c r="D39" s="23">
        <v>13</v>
      </c>
      <c r="E39" s="27"/>
      <c r="F39" s="28"/>
      <c r="G39" s="28"/>
      <c r="H39" s="29"/>
      <c r="I39" s="28"/>
      <c r="J39" s="28"/>
      <c r="K39" s="28"/>
    </row>
    <row r="40" spans="1:11" x14ac:dyDescent="0.3">
      <c r="A40" s="131" t="s">
        <v>58</v>
      </c>
      <c r="B40" s="132"/>
      <c r="C40" s="132"/>
      <c r="D40" s="132"/>
      <c r="E40" s="27"/>
      <c r="F40" s="28"/>
      <c r="G40" s="28"/>
      <c r="H40" s="29"/>
      <c r="I40" s="28"/>
      <c r="J40" s="28"/>
      <c r="K40" s="28"/>
    </row>
    <row r="41" spans="1:11" ht="25.5" x14ac:dyDescent="0.3">
      <c r="A41" s="20" t="s">
        <v>59</v>
      </c>
      <c r="B41" s="21" t="s">
        <v>60</v>
      </c>
      <c r="C41" s="22" t="s">
        <v>16</v>
      </c>
      <c r="D41" s="23">
        <v>4</v>
      </c>
      <c r="E41" s="27"/>
      <c r="F41" s="28"/>
      <c r="G41" s="28"/>
      <c r="H41" s="29"/>
      <c r="I41" s="28"/>
      <c r="J41" s="28"/>
      <c r="K41" s="28"/>
    </row>
    <row r="42" spans="1:11" ht="25.5" x14ac:dyDescent="0.3">
      <c r="A42" s="20" t="s">
        <v>61</v>
      </c>
      <c r="B42" s="21" t="s">
        <v>62</v>
      </c>
      <c r="C42" s="22" t="s">
        <v>16</v>
      </c>
      <c r="D42" s="23">
        <v>5</v>
      </c>
      <c r="E42" s="27"/>
      <c r="F42" s="28"/>
      <c r="G42" s="28"/>
      <c r="H42" s="29"/>
      <c r="I42" s="28"/>
      <c r="J42" s="28"/>
      <c r="K42" s="28"/>
    </row>
    <row r="43" spans="1:11" ht="25.5" x14ac:dyDescent="0.3">
      <c r="A43" s="20" t="s">
        <v>63</v>
      </c>
      <c r="B43" s="21" t="s">
        <v>64</v>
      </c>
      <c r="C43" s="22" t="s">
        <v>16</v>
      </c>
      <c r="D43" s="23">
        <v>6</v>
      </c>
      <c r="E43" s="27"/>
      <c r="F43" s="28"/>
      <c r="G43" s="28"/>
      <c r="H43" s="29"/>
      <c r="I43" s="28"/>
      <c r="J43" s="28"/>
      <c r="K43" s="28"/>
    </row>
    <row r="44" spans="1:11" ht="25.5" x14ac:dyDescent="0.3">
      <c r="A44" s="20" t="s">
        <v>65</v>
      </c>
      <c r="B44" s="21" t="s">
        <v>66</v>
      </c>
      <c r="C44" s="22" t="s">
        <v>16</v>
      </c>
      <c r="D44" s="23">
        <v>8</v>
      </c>
      <c r="E44" s="27"/>
      <c r="F44" s="28"/>
      <c r="G44" s="28"/>
      <c r="H44" s="29"/>
      <c r="I44" s="28"/>
      <c r="J44" s="28"/>
      <c r="K44" s="28"/>
    </row>
    <row r="45" spans="1:11" x14ac:dyDescent="0.3">
      <c r="A45" s="131" t="s">
        <v>67</v>
      </c>
      <c r="B45" s="132"/>
      <c r="C45" s="132"/>
      <c r="D45" s="132"/>
      <c r="E45" s="27"/>
      <c r="F45" s="28"/>
      <c r="G45" s="28"/>
      <c r="H45" s="29"/>
      <c r="I45" s="28"/>
      <c r="J45" s="28"/>
      <c r="K45" s="28"/>
    </row>
    <row r="46" spans="1:11" ht="25.5" x14ac:dyDescent="0.3">
      <c r="A46" s="20" t="s">
        <v>68</v>
      </c>
      <c r="B46" s="21" t="s">
        <v>69</v>
      </c>
      <c r="C46" s="22" t="s">
        <v>16</v>
      </c>
      <c r="D46" s="23">
        <v>1</v>
      </c>
      <c r="E46" s="27"/>
      <c r="F46" s="28"/>
      <c r="G46" s="28"/>
      <c r="H46" s="29"/>
      <c r="I46" s="28"/>
      <c r="J46" s="28"/>
      <c r="K46" s="28"/>
    </row>
    <row r="47" spans="1:11" ht="25.5" x14ac:dyDescent="0.3">
      <c r="A47" s="20" t="s">
        <v>70</v>
      </c>
      <c r="B47" s="21" t="s">
        <v>71</v>
      </c>
      <c r="C47" s="22" t="s">
        <v>16</v>
      </c>
      <c r="D47" s="23">
        <v>4</v>
      </c>
      <c r="E47" s="27"/>
      <c r="F47" s="28"/>
      <c r="G47" s="28"/>
      <c r="H47" s="29"/>
      <c r="I47" s="28"/>
      <c r="J47" s="28"/>
      <c r="K47" s="28"/>
    </row>
    <row r="48" spans="1:11" ht="25.5" x14ac:dyDescent="0.3">
      <c r="A48" s="20" t="s">
        <v>72</v>
      </c>
      <c r="B48" s="21" t="s">
        <v>73</v>
      </c>
      <c r="C48" s="22" t="s">
        <v>16</v>
      </c>
      <c r="D48" s="23">
        <v>2</v>
      </c>
      <c r="E48" s="27"/>
      <c r="F48" s="28"/>
      <c r="G48" s="28"/>
      <c r="H48" s="29"/>
      <c r="I48" s="28"/>
      <c r="J48" s="28"/>
      <c r="K48" s="28"/>
    </row>
    <row r="49" spans="1:11" ht="25.5" x14ac:dyDescent="0.3">
      <c r="A49" s="20" t="s">
        <v>74</v>
      </c>
      <c r="B49" s="21" t="s">
        <v>75</v>
      </c>
      <c r="C49" s="22" t="s">
        <v>16</v>
      </c>
      <c r="D49" s="23">
        <v>2</v>
      </c>
      <c r="E49" s="27"/>
      <c r="F49" s="28"/>
      <c r="G49" s="28"/>
      <c r="H49" s="29"/>
      <c r="I49" s="28"/>
      <c r="J49" s="28"/>
      <c r="K49" s="28"/>
    </row>
    <row r="50" spans="1:11" ht="25.5" x14ac:dyDescent="0.3">
      <c r="A50" s="20" t="s">
        <v>76</v>
      </c>
      <c r="B50" s="21" t="s">
        <v>77</v>
      </c>
      <c r="C50" s="22" t="s">
        <v>16</v>
      </c>
      <c r="D50" s="23">
        <v>1</v>
      </c>
      <c r="E50" s="27"/>
      <c r="F50" s="28"/>
      <c r="G50" s="28"/>
      <c r="H50" s="29"/>
      <c r="I50" s="28"/>
      <c r="J50" s="28"/>
      <c r="K50" s="28"/>
    </row>
    <row r="51" spans="1:11" x14ac:dyDescent="0.3">
      <c r="A51" s="131" t="s">
        <v>78</v>
      </c>
      <c r="B51" s="132"/>
      <c r="C51" s="132"/>
      <c r="D51" s="132"/>
      <c r="E51" s="27"/>
      <c r="F51" s="28"/>
      <c r="G51" s="28"/>
      <c r="H51" s="29"/>
      <c r="I51" s="28"/>
      <c r="J51" s="28"/>
      <c r="K51" s="28"/>
    </row>
    <row r="52" spans="1:11" ht="25.5" x14ac:dyDescent="0.3">
      <c r="A52" s="20" t="s">
        <v>79</v>
      </c>
      <c r="B52" s="21" t="s">
        <v>80</v>
      </c>
      <c r="C52" s="22" t="s">
        <v>16</v>
      </c>
      <c r="D52" s="23">
        <v>21</v>
      </c>
      <c r="E52" s="27"/>
      <c r="F52" s="28"/>
      <c r="G52" s="28"/>
      <c r="H52" s="29"/>
      <c r="I52" s="28"/>
      <c r="J52" s="28"/>
      <c r="K52" s="28"/>
    </row>
    <row r="53" spans="1:11" ht="25.5" x14ac:dyDescent="0.3">
      <c r="A53" s="20" t="s">
        <v>81</v>
      </c>
      <c r="B53" s="21" t="s">
        <v>82</v>
      </c>
      <c r="C53" s="22" t="s">
        <v>16</v>
      </c>
      <c r="D53" s="23">
        <v>11</v>
      </c>
      <c r="E53" s="27"/>
      <c r="F53" s="28"/>
      <c r="G53" s="28"/>
      <c r="H53" s="29"/>
      <c r="I53" s="28"/>
      <c r="J53" s="28"/>
      <c r="K53" s="28"/>
    </row>
    <row r="54" spans="1:11" ht="25.5" x14ac:dyDescent="0.3">
      <c r="A54" s="20" t="s">
        <v>83</v>
      </c>
      <c r="B54" s="21" t="s">
        <v>84</v>
      </c>
      <c r="C54" s="22" t="s">
        <v>16</v>
      </c>
      <c r="D54" s="23">
        <v>7</v>
      </c>
      <c r="E54" s="27"/>
      <c r="F54" s="28"/>
      <c r="G54" s="28"/>
      <c r="H54" s="29"/>
      <c r="I54" s="28"/>
      <c r="J54" s="28"/>
      <c r="K54" s="28"/>
    </row>
    <row r="55" spans="1:11" ht="25.5" x14ac:dyDescent="0.3">
      <c r="A55" s="20" t="s">
        <v>85</v>
      </c>
      <c r="B55" s="21" t="s">
        <v>86</v>
      </c>
      <c r="C55" s="22" t="s">
        <v>16</v>
      </c>
      <c r="D55" s="23">
        <v>6</v>
      </c>
      <c r="E55" s="27"/>
      <c r="F55" s="28"/>
      <c r="G55" s="28"/>
      <c r="H55" s="29"/>
      <c r="I55" s="28"/>
      <c r="J55" s="28"/>
      <c r="K55" s="28"/>
    </row>
    <row r="56" spans="1:11" ht="25.5" x14ac:dyDescent="0.3">
      <c r="A56" s="20" t="s">
        <v>87</v>
      </c>
      <c r="B56" s="21" t="s">
        <v>88</v>
      </c>
      <c r="C56" s="22" t="s">
        <v>16</v>
      </c>
      <c r="D56" s="23">
        <v>1</v>
      </c>
      <c r="E56" s="27"/>
      <c r="F56" s="28"/>
      <c r="G56" s="28"/>
      <c r="H56" s="29"/>
      <c r="I56" s="28"/>
      <c r="J56" s="28"/>
      <c r="K56" s="28"/>
    </row>
    <row r="57" spans="1:11" ht="25.5" x14ac:dyDescent="0.3">
      <c r="A57" s="20" t="s">
        <v>89</v>
      </c>
      <c r="B57" s="21" t="s">
        <v>90</v>
      </c>
      <c r="C57" s="22" t="s">
        <v>16</v>
      </c>
      <c r="D57" s="23">
        <v>4</v>
      </c>
      <c r="E57" s="27"/>
      <c r="F57" s="28"/>
      <c r="G57" s="28"/>
      <c r="H57" s="29"/>
      <c r="I57" s="28"/>
      <c r="J57" s="28"/>
      <c r="K57" s="28"/>
    </row>
    <row r="58" spans="1:11" ht="25.5" x14ac:dyDescent="0.3">
      <c r="A58" s="20" t="s">
        <v>91</v>
      </c>
      <c r="B58" s="21" t="s">
        <v>92</v>
      </c>
      <c r="C58" s="22" t="s">
        <v>16</v>
      </c>
      <c r="D58" s="23">
        <v>10</v>
      </c>
      <c r="E58" s="27"/>
      <c r="F58" s="28"/>
      <c r="G58" s="28"/>
      <c r="H58" s="29"/>
      <c r="I58" s="28"/>
      <c r="J58" s="28"/>
      <c r="K58" s="28"/>
    </row>
    <row r="59" spans="1:11" ht="25.5" x14ac:dyDescent="0.3">
      <c r="A59" s="20" t="s">
        <v>93</v>
      </c>
      <c r="B59" s="21" t="s">
        <v>94</v>
      </c>
      <c r="C59" s="22" t="s">
        <v>16</v>
      </c>
      <c r="D59" s="23">
        <v>6</v>
      </c>
      <c r="E59" s="27"/>
      <c r="F59" s="28"/>
      <c r="G59" s="28"/>
      <c r="H59" s="29"/>
      <c r="I59" s="28"/>
      <c r="J59" s="28"/>
      <c r="K59" s="28"/>
    </row>
    <row r="60" spans="1:11" x14ac:dyDescent="0.3">
      <c r="A60" s="125" t="s">
        <v>95</v>
      </c>
      <c r="B60" s="126"/>
      <c r="C60" s="126"/>
      <c r="D60" s="126"/>
      <c r="E60" s="27"/>
      <c r="F60" s="28"/>
      <c r="G60" s="28"/>
      <c r="H60" s="29"/>
      <c r="I60" s="28"/>
      <c r="J60" s="28"/>
      <c r="K60" s="28"/>
    </row>
    <row r="61" spans="1:11" ht="27" x14ac:dyDescent="0.3">
      <c r="A61" s="20" t="s">
        <v>96</v>
      </c>
      <c r="B61" s="35" t="s">
        <v>97</v>
      </c>
      <c r="C61" s="22" t="s">
        <v>35</v>
      </c>
      <c r="D61" s="22">
        <v>0.33650999999999998</v>
      </c>
      <c r="E61" s="27"/>
      <c r="F61" s="28"/>
      <c r="G61" s="28"/>
      <c r="H61" s="29"/>
      <c r="I61" s="28"/>
      <c r="J61" s="28"/>
      <c r="K61" s="28"/>
    </row>
    <row r="62" spans="1:11" x14ac:dyDescent="0.3">
      <c r="A62" s="20" t="s">
        <v>98</v>
      </c>
      <c r="B62" s="21" t="s">
        <v>99</v>
      </c>
      <c r="C62" s="22" t="s">
        <v>16</v>
      </c>
      <c r="D62" s="23">
        <v>2</v>
      </c>
      <c r="E62" s="27"/>
      <c r="F62" s="28"/>
      <c r="G62" s="28"/>
      <c r="H62" s="29"/>
      <c r="I62" s="28"/>
      <c r="J62" s="28"/>
      <c r="K62" s="28"/>
    </row>
    <row r="63" spans="1:11" ht="25.5" x14ac:dyDescent="0.3">
      <c r="A63" s="20" t="s">
        <v>100</v>
      </c>
      <c r="B63" s="21" t="s">
        <v>101</v>
      </c>
      <c r="C63" s="22" t="s">
        <v>16</v>
      </c>
      <c r="D63" s="23">
        <v>1</v>
      </c>
      <c r="E63" s="27"/>
      <c r="F63" s="28"/>
      <c r="G63" s="28"/>
      <c r="H63" s="29"/>
      <c r="I63" s="28"/>
      <c r="J63" s="28"/>
      <c r="K63" s="28"/>
    </row>
    <row r="64" spans="1:11" ht="25.5" x14ac:dyDescent="0.3">
      <c r="A64" s="20" t="s">
        <v>102</v>
      </c>
      <c r="B64" s="21" t="s">
        <v>103</v>
      </c>
      <c r="C64" s="22" t="s">
        <v>16</v>
      </c>
      <c r="D64" s="23">
        <v>1</v>
      </c>
      <c r="E64" s="27"/>
      <c r="F64" s="28"/>
      <c r="G64" s="28"/>
      <c r="H64" s="29"/>
      <c r="I64" s="28"/>
      <c r="J64" s="28"/>
      <c r="K64" s="28"/>
    </row>
    <row r="65" spans="1:11" ht="25.5" x14ac:dyDescent="0.3">
      <c r="A65" s="20" t="s">
        <v>104</v>
      </c>
      <c r="B65" s="21" t="s">
        <v>105</v>
      </c>
      <c r="C65" s="22" t="s">
        <v>16</v>
      </c>
      <c r="D65" s="23">
        <v>2</v>
      </c>
      <c r="E65" s="27"/>
      <c r="F65" s="28"/>
      <c r="G65" s="28"/>
      <c r="H65" s="29"/>
      <c r="I65" s="28"/>
      <c r="J65" s="28"/>
      <c r="K65" s="28"/>
    </row>
    <row r="66" spans="1:11" ht="25.5" x14ac:dyDescent="0.3">
      <c r="A66" s="20" t="s">
        <v>106</v>
      </c>
      <c r="B66" s="21" t="s">
        <v>107</v>
      </c>
      <c r="C66" s="22" t="s">
        <v>16</v>
      </c>
      <c r="D66" s="22">
        <v>12</v>
      </c>
      <c r="E66" s="27"/>
      <c r="F66" s="28"/>
      <c r="G66" s="28"/>
      <c r="H66" s="29"/>
      <c r="I66" s="28"/>
      <c r="J66" s="28"/>
      <c r="K66" s="28"/>
    </row>
    <row r="67" spans="1:11" s="39" customFormat="1" ht="38.25" x14ac:dyDescent="0.25">
      <c r="A67" s="20" t="s">
        <v>108</v>
      </c>
      <c r="B67" s="21" t="s">
        <v>109</v>
      </c>
      <c r="C67" s="22" t="s">
        <v>35</v>
      </c>
      <c r="D67" s="22">
        <v>0.11430999999999999</v>
      </c>
      <c r="E67" s="36"/>
      <c r="F67" s="37"/>
      <c r="G67" s="37"/>
      <c r="H67" s="38"/>
      <c r="I67" s="37"/>
      <c r="J67" s="37"/>
      <c r="K67" s="37"/>
    </row>
    <row r="68" spans="1:11" x14ac:dyDescent="0.3">
      <c r="A68" s="20" t="s">
        <v>110</v>
      </c>
      <c r="B68" s="21" t="s">
        <v>111</v>
      </c>
      <c r="C68" s="22" t="s">
        <v>16</v>
      </c>
      <c r="D68" s="23">
        <v>8</v>
      </c>
      <c r="E68" s="27"/>
      <c r="F68" s="28"/>
      <c r="G68" s="28"/>
      <c r="H68" s="29"/>
      <c r="I68" s="28"/>
      <c r="J68" s="28"/>
      <c r="K68" s="28"/>
    </row>
    <row r="69" spans="1:11" x14ac:dyDescent="0.3">
      <c r="A69" s="20" t="s">
        <v>112</v>
      </c>
      <c r="B69" s="21" t="s">
        <v>113</v>
      </c>
      <c r="C69" s="22" t="s">
        <v>16</v>
      </c>
      <c r="D69" s="23">
        <v>1</v>
      </c>
      <c r="E69" s="27"/>
      <c r="F69" s="28"/>
      <c r="G69" s="28"/>
      <c r="H69" s="29"/>
      <c r="I69" s="28"/>
      <c r="J69" s="28"/>
      <c r="K69" s="28"/>
    </row>
    <row r="70" spans="1:11" ht="25.5" x14ac:dyDescent="0.3">
      <c r="A70" s="20" t="s">
        <v>114</v>
      </c>
      <c r="B70" s="21" t="s">
        <v>115</v>
      </c>
      <c r="C70" s="22" t="s">
        <v>16</v>
      </c>
      <c r="D70" s="23">
        <v>20</v>
      </c>
      <c r="E70" s="27"/>
      <c r="F70" s="28"/>
      <c r="G70" s="28"/>
      <c r="H70" s="29"/>
      <c r="I70" s="28"/>
      <c r="J70" s="28"/>
      <c r="K70" s="28"/>
    </row>
    <row r="71" spans="1:11" x14ac:dyDescent="0.3">
      <c r="A71" s="20" t="s">
        <v>116</v>
      </c>
      <c r="B71" s="21" t="s">
        <v>117</v>
      </c>
      <c r="C71" s="22" t="s">
        <v>16</v>
      </c>
      <c r="D71" s="23">
        <v>1</v>
      </c>
      <c r="E71" s="27"/>
      <c r="F71" s="28"/>
      <c r="G71" s="28"/>
      <c r="H71" s="29"/>
      <c r="I71" s="28"/>
      <c r="J71" s="28"/>
      <c r="K71" s="28"/>
    </row>
    <row r="72" spans="1:11" x14ac:dyDescent="0.3">
      <c r="A72" s="129" t="s">
        <v>118</v>
      </c>
      <c r="B72" s="133"/>
      <c r="C72" s="133"/>
      <c r="D72" s="133"/>
      <c r="E72" s="30"/>
      <c r="F72" s="30"/>
      <c r="G72" s="30"/>
      <c r="H72" s="31"/>
      <c r="I72" s="30"/>
      <c r="J72" s="30"/>
      <c r="K72" s="30"/>
    </row>
    <row r="73" spans="1:11" x14ac:dyDescent="0.3">
      <c r="A73" s="20" t="s">
        <v>119</v>
      </c>
      <c r="B73" s="21" t="s">
        <v>120</v>
      </c>
      <c r="C73" s="22" t="s">
        <v>121</v>
      </c>
      <c r="D73" s="23">
        <v>1130</v>
      </c>
      <c r="E73" s="27"/>
      <c r="F73" s="28"/>
      <c r="G73" s="28"/>
      <c r="H73" s="29"/>
      <c r="I73" s="28"/>
      <c r="J73" s="28"/>
      <c r="K73" s="28"/>
    </row>
    <row r="74" spans="1:11" x14ac:dyDescent="0.3">
      <c r="A74" s="20" t="s">
        <v>122</v>
      </c>
      <c r="B74" s="21" t="s">
        <v>123</v>
      </c>
      <c r="C74" s="22" t="s">
        <v>121</v>
      </c>
      <c r="D74" s="23">
        <v>150</v>
      </c>
      <c r="E74" s="27"/>
      <c r="F74" s="28"/>
      <c r="G74" s="28"/>
      <c r="H74" s="29"/>
      <c r="I74" s="28"/>
      <c r="J74" s="28"/>
      <c r="K74" s="28"/>
    </row>
    <row r="75" spans="1:11" x14ac:dyDescent="0.3">
      <c r="A75" s="20" t="s">
        <v>124</v>
      </c>
      <c r="B75" s="21" t="s">
        <v>125</v>
      </c>
      <c r="C75" s="22" t="s">
        <v>121</v>
      </c>
      <c r="D75" s="23">
        <v>1910</v>
      </c>
      <c r="E75" s="27"/>
      <c r="F75" s="28"/>
      <c r="G75" s="28"/>
      <c r="H75" s="29"/>
      <c r="I75" s="28"/>
      <c r="J75" s="28"/>
      <c r="K75" s="28"/>
    </row>
    <row r="76" spans="1:11" x14ac:dyDescent="0.3">
      <c r="A76" s="20" t="s">
        <v>126</v>
      </c>
      <c r="B76" s="21" t="s">
        <v>127</v>
      </c>
      <c r="C76" s="22" t="s">
        <v>121</v>
      </c>
      <c r="D76" s="23">
        <v>250</v>
      </c>
      <c r="E76" s="27"/>
      <c r="F76" s="28"/>
      <c r="G76" s="28"/>
      <c r="H76" s="29"/>
      <c r="I76" s="28"/>
      <c r="J76" s="28"/>
      <c r="K76" s="28"/>
    </row>
    <row r="77" spans="1:11" x14ac:dyDescent="0.3">
      <c r="A77" s="20" t="s">
        <v>128</v>
      </c>
      <c r="B77" s="21" t="s">
        <v>129</v>
      </c>
      <c r="C77" s="22" t="s">
        <v>16</v>
      </c>
      <c r="D77" s="23">
        <v>3290</v>
      </c>
      <c r="E77" s="27"/>
      <c r="F77" s="28"/>
      <c r="G77" s="28"/>
      <c r="H77" s="29"/>
      <c r="I77" s="28"/>
      <c r="J77" s="28"/>
      <c r="K77" s="28"/>
    </row>
    <row r="78" spans="1:11" x14ac:dyDescent="0.3">
      <c r="A78" s="20" t="s">
        <v>130</v>
      </c>
      <c r="B78" s="21" t="s">
        <v>131</v>
      </c>
      <c r="C78" s="22" t="s">
        <v>121</v>
      </c>
      <c r="D78" s="23">
        <v>1130</v>
      </c>
      <c r="E78" s="27"/>
      <c r="F78" s="28"/>
      <c r="G78" s="28"/>
      <c r="H78" s="29"/>
      <c r="I78" s="28"/>
      <c r="J78" s="28"/>
      <c r="K78" s="28"/>
    </row>
    <row r="79" spans="1:11" x14ac:dyDescent="0.3">
      <c r="A79" s="20" t="s">
        <v>132</v>
      </c>
      <c r="B79" s="21" t="s">
        <v>133</v>
      </c>
      <c r="C79" s="22" t="s">
        <v>121</v>
      </c>
      <c r="D79" s="23">
        <v>1910</v>
      </c>
      <c r="E79" s="27"/>
      <c r="F79" s="28"/>
      <c r="G79" s="28"/>
      <c r="H79" s="29"/>
      <c r="I79" s="28"/>
      <c r="J79" s="28"/>
      <c r="K79" s="28"/>
    </row>
    <row r="80" spans="1:11" x14ac:dyDescent="0.3">
      <c r="A80" s="20" t="s">
        <v>134</v>
      </c>
      <c r="B80" s="21" t="s">
        <v>135</v>
      </c>
      <c r="C80" s="22" t="s">
        <v>121</v>
      </c>
      <c r="D80" s="23">
        <v>250</v>
      </c>
      <c r="E80" s="27"/>
      <c r="F80" s="28"/>
      <c r="G80" s="28"/>
      <c r="H80" s="29"/>
      <c r="I80" s="28"/>
      <c r="J80" s="28"/>
      <c r="K80" s="28"/>
    </row>
    <row r="81" spans="1:11" x14ac:dyDescent="0.3">
      <c r="A81" s="20" t="s">
        <v>136</v>
      </c>
      <c r="B81" s="21" t="s">
        <v>137</v>
      </c>
      <c r="C81" s="22" t="s">
        <v>16</v>
      </c>
      <c r="D81" s="23">
        <v>12</v>
      </c>
      <c r="E81" s="27"/>
      <c r="F81" s="28"/>
      <c r="G81" s="28"/>
      <c r="H81" s="29"/>
      <c r="I81" s="28"/>
      <c r="J81" s="28"/>
      <c r="K81" s="28"/>
    </row>
    <row r="82" spans="1:11" ht="25.5" x14ac:dyDescent="0.3">
      <c r="A82" s="20" t="s">
        <v>138</v>
      </c>
      <c r="B82" s="21" t="s">
        <v>139</v>
      </c>
      <c r="C82" s="22" t="s">
        <v>16</v>
      </c>
      <c r="D82" s="23">
        <v>344</v>
      </c>
      <c r="E82" s="27"/>
      <c r="F82" s="28"/>
      <c r="G82" s="28"/>
      <c r="H82" s="29"/>
      <c r="I82" s="28"/>
      <c r="J82" s="28"/>
      <c r="K82" s="28"/>
    </row>
    <row r="83" spans="1:11" x14ac:dyDescent="0.3">
      <c r="A83" s="20" t="s">
        <v>140</v>
      </c>
      <c r="B83" s="21" t="s">
        <v>141</v>
      </c>
      <c r="C83" s="22" t="s">
        <v>16</v>
      </c>
      <c r="D83" s="23">
        <v>24</v>
      </c>
      <c r="E83" s="27"/>
      <c r="F83" s="28"/>
      <c r="G83" s="28"/>
      <c r="H83" s="29"/>
      <c r="I83" s="28"/>
      <c r="J83" s="28"/>
      <c r="K83" s="28"/>
    </row>
    <row r="84" spans="1:11" x14ac:dyDescent="0.3">
      <c r="A84" s="20" t="s">
        <v>142</v>
      </c>
      <c r="B84" s="21" t="s">
        <v>143</v>
      </c>
      <c r="C84" s="22" t="s">
        <v>16</v>
      </c>
      <c r="D84" s="23">
        <v>100</v>
      </c>
      <c r="E84" s="27"/>
      <c r="F84" s="28"/>
      <c r="G84" s="28"/>
      <c r="H84" s="29"/>
      <c r="I84" s="28"/>
      <c r="J84" s="28"/>
      <c r="K84" s="28"/>
    </row>
    <row r="85" spans="1:11" x14ac:dyDescent="0.3">
      <c r="A85" s="20" t="s">
        <v>144</v>
      </c>
      <c r="B85" s="21" t="s">
        <v>145</v>
      </c>
      <c r="C85" s="22" t="s">
        <v>16</v>
      </c>
      <c r="D85" s="23">
        <v>14</v>
      </c>
      <c r="E85" s="27"/>
      <c r="F85" s="28"/>
      <c r="G85" s="28"/>
      <c r="H85" s="29"/>
      <c r="I85" s="28"/>
      <c r="J85" s="28"/>
      <c r="K85" s="28"/>
    </row>
    <row r="86" spans="1:11" x14ac:dyDescent="0.3">
      <c r="A86" s="20" t="s">
        <v>146</v>
      </c>
      <c r="B86" s="21" t="s">
        <v>147</v>
      </c>
      <c r="C86" s="22" t="s">
        <v>16</v>
      </c>
      <c r="D86" s="23">
        <v>4</v>
      </c>
      <c r="E86" s="27"/>
      <c r="F86" s="28"/>
      <c r="G86" s="28"/>
      <c r="H86" s="29"/>
      <c r="I86" s="28"/>
      <c r="J86" s="28"/>
      <c r="K86" s="28"/>
    </row>
    <row r="87" spans="1:11" x14ac:dyDescent="0.3">
      <c r="A87" s="20" t="s">
        <v>148</v>
      </c>
      <c r="B87" s="21" t="s">
        <v>149</v>
      </c>
      <c r="C87" s="22" t="s">
        <v>16</v>
      </c>
      <c r="D87" s="23">
        <v>1148</v>
      </c>
      <c r="E87" s="27"/>
      <c r="F87" s="28"/>
      <c r="G87" s="28"/>
      <c r="H87" s="29"/>
      <c r="I87" s="28"/>
      <c r="J87" s="28"/>
      <c r="K87" s="28"/>
    </row>
    <row r="88" spans="1:11" x14ac:dyDescent="0.3">
      <c r="A88" s="20" t="s">
        <v>150</v>
      </c>
      <c r="B88" s="21" t="s">
        <v>151</v>
      </c>
      <c r="C88" s="22" t="s">
        <v>16</v>
      </c>
      <c r="D88" s="23">
        <v>324</v>
      </c>
      <c r="E88" s="27"/>
      <c r="F88" s="28"/>
      <c r="G88" s="28"/>
      <c r="H88" s="29"/>
      <c r="I88" s="28"/>
      <c r="J88" s="28"/>
      <c r="K88" s="28"/>
    </row>
    <row r="89" spans="1:11" x14ac:dyDescent="0.3">
      <c r="A89" s="20" t="s">
        <v>152</v>
      </c>
      <c r="B89" s="21" t="s">
        <v>153</v>
      </c>
      <c r="C89" s="22" t="s">
        <v>16</v>
      </c>
      <c r="D89" s="23">
        <v>50</v>
      </c>
      <c r="E89" s="27"/>
      <c r="F89" s="28"/>
      <c r="G89" s="28"/>
      <c r="H89" s="29"/>
      <c r="I89" s="28"/>
      <c r="J89" s="28"/>
      <c r="K89" s="28"/>
    </row>
    <row r="90" spans="1:11" x14ac:dyDescent="0.3">
      <c r="A90" s="20" t="s">
        <v>154</v>
      </c>
      <c r="B90" s="21" t="s">
        <v>155</v>
      </c>
      <c r="C90" s="22" t="s">
        <v>16</v>
      </c>
      <c r="D90" s="23">
        <v>324</v>
      </c>
      <c r="E90" s="27"/>
      <c r="F90" s="28"/>
      <c r="G90" s="28"/>
      <c r="H90" s="29"/>
      <c r="I90" s="28"/>
      <c r="J90" s="28"/>
      <c r="K90" s="28"/>
    </row>
    <row r="91" spans="1:11" x14ac:dyDescent="0.3">
      <c r="A91" s="20" t="s">
        <v>156</v>
      </c>
      <c r="B91" s="21" t="s">
        <v>157</v>
      </c>
      <c r="C91" s="22" t="s">
        <v>16</v>
      </c>
      <c r="D91" s="23">
        <v>14</v>
      </c>
      <c r="E91" s="27"/>
      <c r="F91" s="28"/>
      <c r="G91" s="28"/>
      <c r="H91" s="29"/>
      <c r="I91" s="28"/>
      <c r="J91" s="28"/>
      <c r="K91" s="28"/>
    </row>
    <row r="92" spans="1:11" x14ac:dyDescent="0.3">
      <c r="A92" s="20" t="s">
        <v>158</v>
      </c>
      <c r="B92" s="21" t="s">
        <v>159</v>
      </c>
      <c r="C92" s="22" t="s">
        <v>16</v>
      </c>
      <c r="D92" s="23">
        <v>60</v>
      </c>
      <c r="E92" s="27"/>
      <c r="F92" s="28"/>
      <c r="G92" s="28"/>
      <c r="H92" s="29"/>
      <c r="I92" s="28"/>
      <c r="J92" s="28"/>
      <c r="K92" s="28"/>
    </row>
    <row r="93" spans="1:11" x14ac:dyDescent="0.3">
      <c r="A93" s="20" t="s">
        <v>160</v>
      </c>
      <c r="B93" s="21" t="s">
        <v>161</v>
      </c>
      <c r="C93" s="22" t="s">
        <v>16</v>
      </c>
      <c r="D93" s="23">
        <v>18</v>
      </c>
      <c r="E93" s="27"/>
      <c r="F93" s="28"/>
      <c r="G93" s="28"/>
      <c r="H93" s="29"/>
      <c r="I93" s="28"/>
      <c r="J93" s="28"/>
      <c r="K93" s="28"/>
    </row>
    <row r="94" spans="1:11" x14ac:dyDescent="0.3">
      <c r="A94" s="20" t="s">
        <v>162</v>
      </c>
      <c r="B94" s="21" t="s">
        <v>163</v>
      </c>
      <c r="C94" s="22" t="s">
        <v>16</v>
      </c>
      <c r="D94" s="23">
        <v>108</v>
      </c>
      <c r="E94" s="27"/>
      <c r="F94" s="28"/>
      <c r="G94" s="28"/>
      <c r="H94" s="29"/>
      <c r="I94" s="28"/>
      <c r="J94" s="28"/>
      <c r="K94" s="28"/>
    </row>
    <row r="95" spans="1:11" x14ac:dyDescent="0.3">
      <c r="A95" s="20" t="s">
        <v>164</v>
      </c>
      <c r="B95" s="21" t="s">
        <v>165</v>
      </c>
      <c r="C95" s="22" t="s">
        <v>16</v>
      </c>
      <c r="D95" s="23">
        <v>34</v>
      </c>
      <c r="E95" s="27"/>
      <c r="F95" s="28"/>
      <c r="G95" s="28"/>
      <c r="H95" s="29"/>
      <c r="I95" s="28"/>
      <c r="J95" s="28"/>
      <c r="K95" s="28"/>
    </row>
    <row r="96" spans="1:11" x14ac:dyDescent="0.3">
      <c r="A96" s="20" t="s">
        <v>166</v>
      </c>
      <c r="B96" s="21" t="s">
        <v>167</v>
      </c>
      <c r="C96" s="22" t="s">
        <v>16</v>
      </c>
      <c r="D96" s="23">
        <v>6</v>
      </c>
      <c r="E96" s="27"/>
      <c r="F96" s="28"/>
      <c r="G96" s="28"/>
      <c r="H96" s="29"/>
      <c r="I96" s="28"/>
      <c r="J96" s="28"/>
      <c r="K96" s="28"/>
    </row>
    <row r="97" spans="1:11" x14ac:dyDescent="0.3">
      <c r="A97" s="20" t="s">
        <v>168</v>
      </c>
      <c r="B97" s="21" t="s">
        <v>169</v>
      </c>
      <c r="C97" s="22" t="s">
        <v>16</v>
      </c>
      <c r="D97" s="22">
        <v>12</v>
      </c>
      <c r="E97" s="27"/>
      <c r="F97" s="28"/>
      <c r="G97" s="28"/>
      <c r="H97" s="29"/>
      <c r="I97" s="28"/>
      <c r="J97" s="28"/>
      <c r="K97" s="28"/>
    </row>
    <row r="98" spans="1:11" x14ac:dyDescent="0.3">
      <c r="A98" s="20" t="s">
        <v>170</v>
      </c>
      <c r="B98" s="21" t="s">
        <v>171</v>
      </c>
      <c r="C98" s="22" t="s">
        <v>16</v>
      </c>
      <c r="D98" s="23">
        <v>30</v>
      </c>
      <c r="E98" s="27"/>
      <c r="F98" s="28"/>
      <c r="G98" s="28"/>
      <c r="H98" s="29"/>
      <c r="I98" s="28"/>
      <c r="J98" s="28"/>
      <c r="K98" s="28"/>
    </row>
    <row r="99" spans="1:11" x14ac:dyDescent="0.3">
      <c r="A99" s="20" t="s">
        <v>172</v>
      </c>
      <c r="B99" s="21" t="s">
        <v>173</v>
      </c>
      <c r="C99" s="22" t="s">
        <v>16</v>
      </c>
      <c r="D99" s="23">
        <v>104</v>
      </c>
      <c r="E99" s="27"/>
      <c r="F99" s="28"/>
      <c r="G99" s="28"/>
      <c r="H99" s="29"/>
      <c r="I99" s="28"/>
      <c r="J99" s="28"/>
      <c r="K99" s="28"/>
    </row>
    <row r="100" spans="1:11" x14ac:dyDescent="0.3">
      <c r="A100" s="20" t="s">
        <v>174</v>
      </c>
      <c r="B100" s="21" t="s">
        <v>175</v>
      </c>
      <c r="C100" s="22" t="s">
        <v>16</v>
      </c>
      <c r="D100" s="23">
        <v>1</v>
      </c>
      <c r="E100" s="27"/>
      <c r="F100" s="28"/>
      <c r="G100" s="28"/>
      <c r="H100" s="29"/>
      <c r="I100" s="28"/>
      <c r="J100" s="28"/>
      <c r="K100" s="28"/>
    </row>
    <row r="101" spans="1:11" x14ac:dyDescent="0.3">
      <c r="A101" s="20" t="s">
        <v>176</v>
      </c>
      <c r="B101" s="21" t="s">
        <v>177</v>
      </c>
      <c r="C101" s="22" t="s">
        <v>16</v>
      </c>
      <c r="D101" s="23">
        <v>6</v>
      </c>
      <c r="E101" s="27"/>
      <c r="F101" s="28"/>
      <c r="G101" s="28"/>
      <c r="H101" s="29"/>
      <c r="I101" s="28"/>
      <c r="J101" s="28"/>
      <c r="K101" s="28"/>
    </row>
    <row r="102" spans="1:11" x14ac:dyDescent="0.3">
      <c r="A102" s="20" t="s">
        <v>178</v>
      </c>
      <c r="B102" s="21" t="s">
        <v>179</v>
      </c>
      <c r="C102" s="22" t="s">
        <v>16</v>
      </c>
      <c r="D102" s="23">
        <v>24</v>
      </c>
      <c r="E102" s="27"/>
      <c r="F102" s="28"/>
      <c r="G102" s="28"/>
      <c r="H102" s="29"/>
      <c r="I102" s="28"/>
      <c r="J102" s="28"/>
      <c r="K102" s="28"/>
    </row>
    <row r="103" spans="1:11" ht="25.5" x14ac:dyDescent="0.3">
      <c r="A103" s="20" t="s">
        <v>180</v>
      </c>
      <c r="B103" s="21" t="s">
        <v>181</v>
      </c>
      <c r="C103" s="22" t="s">
        <v>16</v>
      </c>
      <c r="D103" s="23">
        <v>30</v>
      </c>
      <c r="E103" s="27"/>
      <c r="F103" s="28"/>
      <c r="G103" s="28"/>
      <c r="H103" s="29"/>
      <c r="I103" s="28"/>
      <c r="J103" s="28"/>
      <c r="K103" s="28"/>
    </row>
    <row r="104" spans="1:11" x14ac:dyDescent="0.3">
      <c r="A104" s="20" t="s">
        <v>182</v>
      </c>
      <c r="B104" s="21" t="s">
        <v>183</v>
      </c>
      <c r="C104" s="22" t="s">
        <v>16</v>
      </c>
      <c r="D104" s="23">
        <v>112</v>
      </c>
      <c r="E104" s="27"/>
      <c r="F104" s="28"/>
      <c r="G104" s="28"/>
      <c r="H104" s="29"/>
      <c r="I104" s="28"/>
      <c r="J104" s="28"/>
      <c r="K104" s="28"/>
    </row>
    <row r="105" spans="1:11" x14ac:dyDescent="0.3">
      <c r="A105" s="20" t="s">
        <v>184</v>
      </c>
      <c r="B105" s="21" t="s">
        <v>185</v>
      </c>
      <c r="C105" s="22" t="s">
        <v>16</v>
      </c>
      <c r="D105" s="22">
        <v>40</v>
      </c>
      <c r="E105" s="27"/>
      <c r="F105" s="28"/>
      <c r="G105" s="28"/>
      <c r="H105" s="29"/>
      <c r="I105" s="28"/>
      <c r="J105" s="28"/>
      <c r="K105" s="28"/>
    </row>
    <row r="106" spans="1:11" ht="25.5" x14ac:dyDescent="0.3">
      <c r="A106" s="20" t="s">
        <v>186</v>
      </c>
      <c r="B106" s="21" t="s">
        <v>187</v>
      </c>
      <c r="C106" s="22" t="s">
        <v>16</v>
      </c>
      <c r="D106" s="23">
        <v>4</v>
      </c>
      <c r="E106" s="27"/>
      <c r="F106" s="28"/>
      <c r="G106" s="28"/>
      <c r="H106" s="29"/>
      <c r="I106" s="28"/>
      <c r="J106" s="28"/>
      <c r="K106" s="28"/>
    </row>
    <row r="107" spans="1:11" x14ac:dyDescent="0.3">
      <c r="A107" s="20" t="s">
        <v>188</v>
      </c>
      <c r="B107" s="21" t="s">
        <v>189</v>
      </c>
      <c r="C107" s="22" t="s">
        <v>16</v>
      </c>
      <c r="D107" s="22">
        <v>26</v>
      </c>
      <c r="E107" s="27"/>
      <c r="F107" s="28"/>
      <c r="G107" s="28"/>
      <c r="H107" s="29"/>
      <c r="I107" s="28"/>
      <c r="J107" s="28"/>
      <c r="K107" s="28"/>
    </row>
    <row r="108" spans="1:11" x14ac:dyDescent="0.3">
      <c r="A108" s="20" t="s">
        <v>190</v>
      </c>
      <c r="B108" s="21" t="s">
        <v>191</v>
      </c>
      <c r="C108" s="22" t="s">
        <v>16</v>
      </c>
      <c r="D108" s="23">
        <v>4</v>
      </c>
      <c r="E108" s="27"/>
      <c r="F108" s="28"/>
      <c r="G108" s="28"/>
      <c r="H108" s="29"/>
      <c r="I108" s="28"/>
      <c r="J108" s="28"/>
      <c r="K108" s="28"/>
    </row>
    <row r="109" spans="1:11" x14ac:dyDescent="0.3">
      <c r="A109" s="20" t="s">
        <v>192</v>
      </c>
      <c r="B109" s="21" t="s">
        <v>193</v>
      </c>
      <c r="C109" s="22" t="s">
        <v>16</v>
      </c>
      <c r="D109" s="22">
        <v>4</v>
      </c>
      <c r="E109" s="27"/>
      <c r="F109" s="28"/>
      <c r="G109" s="28"/>
      <c r="H109" s="29"/>
      <c r="I109" s="28"/>
      <c r="J109" s="28"/>
      <c r="K109" s="28"/>
    </row>
    <row r="110" spans="1:11" ht="38.25" x14ac:dyDescent="0.3">
      <c r="A110" s="20" t="s">
        <v>194</v>
      </c>
      <c r="B110" s="21" t="s">
        <v>195</v>
      </c>
      <c r="C110" s="22" t="s">
        <v>16</v>
      </c>
      <c r="D110" s="23">
        <v>26</v>
      </c>
      <c r="E110" s="27"/>
      <c r="F110" s="28"/>
      <c r="G110" s="28"/>
      <c r="H110" s="29"/>
      <c r="I110" s="28"/>
      <c r="J110" s="28"/>
      <c r="K110" s="28"/>
    </row>
    <row r="111" spans="1:11" x14ac:dyDescent="0.3">
      <c r="A111" s="20" t="s">
        <v>196</v>
      </c>
      <c r="B111" s="21" t="s">
        <v>197</v>
      </c>
      <c r="C111" s="22" t="s">
        <v>16</v>
      </c>
      <c r="D111" s="23">
        <v>4</v>
      </c>
      <c r="E111" s="27"/>
      <c r="F111" s="28"/>
      <c r="G111" s="28"/>
      <c r="H111" s="29"/>
      <c r="I111" s="28"/>
      <c r="J111" s="28"/>
      <c r="K111" s="28"/>
    </row>
    <row r="112" spans="1:11" x14ac:dyDescent="0.3">
      <c r="A112" s="20" t="s">
        <v>198</v>
      </c>
      <c r="B112" s="21" t="s">
        <v>199</v>
      </c>
      <c r="C112" s="22" t="s">
        <v>16</v>
      </c>
      <c r="D112" s="23">
        <v>26</v>
      </c>
      <c r="E112" s="27"/>
      <c r="F112" s="28"/>
      <c r="G112" s="28"/>
      <c r="H112" s="29"/>
      <c r="I112" s="28"/>
      <c r="J112" s="28"/>
      <c r="K112" s="28"/>
    </row>
    <row r="113" spans="1:11" x14ac:dyDescent="0.3">
      <c r="A113" s="20" t="s">
        <v>200</v>
      </c>
      <c r="B113" s="21" t="s">
        <v>201</v>
      </c>
      <c r="C113" s="22" t="s">
        <v>16</v>
      </c>
      <c r="D113" s="23">
        <v>4</v>
      </c>
      <c r="E113" s="27"/>
      <c r="F113" s="28"/>
      <c r="G113" s="28"/>
      <c r="H113" s="29"/>
      <c r="I113" s="28"/>
      <c r="J113" s="28"/>
      <c r="K113" s="28"/>
    </row>
    <row r="114" spans="1:11" ht="25.5" x14ac:dyDescent="0.3">
      <c r="A114" s="20" t="s">
        <v>202</v>
      </c>
      <c r="B114" s="21" t="s">
        <v>203</v>
      </c>
      <c r="C114" s="22" t="s">
        <v>16</v>
      </c>
      <c r="D114" s="23">
        <v>21</v>
      </c>
      <c r="E114" s="27"/>
      <c r="F114" s="28"/>
      <c r="G114" s="28"/>
      <c r="H114" s="29"/>
      <c r="I114" s="28"/>
      <c r="J114" s="28"/>
      <c r="K114" s="28"/>
    </row>
    <row r="115" spans="1:11" ht="25.5" x14ac:dyDescent="0.3">
      <c r="A115" s="20" t="s">
        <v>204</v>
      </c>
      <c r="B115" s="21" t="s">
        <v>205</v>
      </c>
      <c r="C115" s="22" t="s">
        <v>16</v>
      </c>
      <c r="D115" s="23">
        <v>11</v>
      </c>
      <c r="E115" s="27"/>
      <c r="F115" s="28"/>
      <c r="G115" s="28"/>
      <c r="H115" s="29"/>
      <c r="I115" s="28"/>
      <c r="J115" s="28"/>
      <c r="K115" s="28"/>
    </row>
    <row r="116" spans="1:11" ht="25.5" x14ac:dyDescent="0.3">
      <c r="A116" s="20" t="s">
        <v>206</v>
      </c>
      <c r="B116" s="21" t="s">
        <v>207</v>
      </c>
      <c r="C116" s="22" t="s">
        <v>16</v>
      </c>
      <c r="D116" s="23">
        <v>167</v>
      </c>
      <c r="E116" s="27"/>
      <c r="F116" s="28"/>
      <c r="G116" s="28"/>
      <c r="H116" s="29"/>
      <c r="I116" s="28"/>
      <c r="J116" s="28"/>
      <c r="K116" s="28"/>
    </row>
    <row r="117" spans="1:11" ht="25.5" x14ac:dyDescent="0.3">
      <c r="A117" s="20" t="s">
        <v>208</v>
      </c>
      <c r="B117" s="21" t="s">
        <v>209</v>
      </c>
      <c r="C117" s="22" t="s">
        <v>16</v>
      </c>
      <c r="D117" s="23">
        <v>15</v>
      </c>
      <c r="E117" s="27"/>
      <c r="F117" s="28"/>
      <c r="G117" s="28"/>
      <c r="H117" s="29"/>
      <c r="I117" s="28"/>
      <c r="J117" s="28"/>
      <c r="K117" s="28"/>
    </row>
    <row r="118" spans="1:11" ht="25.5" x14ac:dyDescent="0.3">
      <c r="A118" s="20" t="s">
        <v>210</v>
      </c>
      <c r="B118" s="21" t="s">
        <v>211</v>
      </c>
      <c r="C118" s="22" t="s">
        <v>16</v>
      </c>
      <c r="D118" s="23">
        <v>6</v>
      </c>
      <c r="E118" s="27"/>
      <c r="F118" s="28"/>
      <c r="G118" s="28"/>
      <c r="H118" s="29"/>
      <c r="I118" s="28"/>
      <c r="J118" s="28"/>
      <c r="K118" s="28"/>
    </row>
    <row r="119" spans="1:11" ht="25.5" x14ac:dyDescent="0.3">
      <c r="A119" s="20" t="s">
        <v>212</v>
      </c>
      <c r="B119" s="21" t="s">
        <v>213</v>
      </c>
      <c r="C119" s="22" t="s">
        <v>16</v>
      </c>
      <c r="D119" s="23">
        <v>365</v>
      </c>
      <c r="E119" s="27"/>
      <c r="F119" s="28"/>
      <c r="G119" s="28"/>
      <c r="H119" s="29"/>
      <c r="I119" s="28"/>
      <c r="J119" s="28"/>
      <c r="K119" s="28"/>
    </row>
    <row r="120" spans="1:11" ht="38.25" x14ac:dyDescent="0.3">
      <c r="A120" s="20" t="s">
        <v>214</v>
      </c>
      <c r="B120" s="21" t="s">
        <v>215</v>
      </c>
      <c r="C120" s="22" t="s">
        <v>16</v>
      </c>
      <c r="D120" s="23">
        <v>14</v>
      </c>
      <c r="E120" s="27"/>
      <c r="F120" s="28"/>
      <c r="G120" s="28"/>
      <c r="H120" s="29"/>
      <c r="I120" s="28"/>
      <c r="J120" s="28"/>
      <c r="K120" s="28"/>
    </row>
    <row r="121" spans="1:11" ht="38.25" x14ac:dyDescent="0.3">
      <c r="A121" s="20" t="s">
        <v>216</v>
      </c>
      <c r="B121" s="21" t="s">
        <v>217</v>
      </c>
      <c r="C121" s="22" t="s">
        <v>16</v>
      </c>
      <c r="D121" s="23">
        <v>2</v>
      </c>
      <c r="E121" s="27"/>
      <c r="F121" s="28"/>
      <c r="G121" s="28"/>
      <c r="H121" s="29"/>
      <c r="I121" s="28"/>
      <c r="J121" s="28"/>
      <c r="K121" s="28"/>
    </row>
    <row r="122" spans="1:11" ht="38.25" x14ac:dyDescent="0.3">
      <c r="A122" s="20" t="s">
        <v>218</v>
      </c>
      <c r="B122" s="21" t="s">
        <v>219</v>
      </c>
      <c r="C122" s="22" t="s">
        <v>24</v>
      </c>
      <c r="D122" s="23">
        <v>1</v>
      </c>
      <c r="E122" s="27"/>
      <c r="F122" s="28"/>
      <c r="G122" s="28"/>
      <c r="H122" s="29"/>
      <c r="I122" s="28"/>
      <c r="J122" s="28"/>
      <c r="K122" s="28"/>
    </row>
    <row r="123" spans="1:11" ht="38.25" x14ac:dyDescent="0.3">
      <c r="A123" s="20" t="s">
        <v>220</v>
      </c>
      <c r="B123" s="21" t="s">
        <v>221</v>
      </c>
      <c r="C123" s="22" t="s">
        <v>24</v>
      </c>
      <c r="D123" s="23">
        <v>13</v>
      </c>
      <c r="E123" s="27"/>
      <c r="F123" s="28"/>
      <c r="G123" s="28"/>
      <c r="H123" s="29"/>
      <c r="I123" s="28"/>
      <c r="J123" s="28"/>
      <c r="K123" s="28"/>
    </row>
    <row r="124" spans="1:11" ht="38.25" x14ac:dyDescent="0.3">
      <c r="A124" s="20" t="s">
        <v>222</v>
      </c>
      <c r="B124" s="21" t="s">
        <v>223</v>
      </c>
      <c r="C124" s="22" t="s">
        <v>24</v>
      </c>
      <c r="D124" s="23">
        <v>2</v>
      </c>
      <c r="E124" s="27"/>
      <c r="F124" s="28"/>
      <c r="G124" s="28"/>
      <c r="H124" s="29"/>
      <c r="I124" s="28"/>
      <c r="J124" s="28"/>
      <c r="K124" s="28"/>
    </row>
    <row r="125" spans="1:11" ht="25.5" x14ac:dyDescent="0.3">
      <c r="A125" s="20" t="s">
        <v>224</v>
      </c>
      <c r="B125" s="21" t="s">
        <v>225</v>
      </c>
      <c r="C125" s="22" t="s">
        <v>226</v>
      </c>
      <c r="D125" s="22">
        <v>1.4</v>
      </c>
      <c r="E125" s="27"/>
      <c r="F125" s="28"/>
      <c r="G125" s="28"/>
      <c r="H125" s="29"/>
      <c r="I125" s="28"/>
      <c r="J125" s="28"/>
      <c r="K125" s="28"/>
    </row>
    <row r="126" spans="1:11" ht="38.25" x14ac:dyDescent="0.3">
      <c r="A126" s="20" t="s">
        <v>227</v>
      </c>
      <c r="B126" s="21" t="s">
        <v>228</v>
      </c>
      <c r="C126" s="22" t="s">
        <v>16</v>
      </c>
      <c r="D126" s="22">
        <v>14</v>
      </c>
      <c r="E126" s="27"/>
      <c r="F126" s="28"/>
      <c r="G126" s="28"/>
      <c r="H126" s="29"/>
      <c r="I126" s="28"/>
      <c r="J126" s="28"/>
      <c r="K126" s="28"/>
    </row>
    <row r="127" spans="1:11" ht="38.25" x14ac:dyDescent="0.3">
      <c r="A127" s="20" t="s">
        <v>229</v>
      </c>
      <c r="B127" s="21" t="s">
        <v>230</v>
      </c>
      <c r="C127" s="22" t="s">
        <v>16</v>
      </c>
      <c r="D127" s="23">
        <v>2</v>
      </c>
      <c r="E127" s="27"/>
      <c r="F127" s="28"/>
      <c r="G127" s="28"/>
      <c r="H127" s="29"/>
      <c r="I127" s="28"/>
      <c r="J127" s="28"/>
      <c r="K127" s="28"/>
    </row>
    <row r="128" spans="1:11" ht="25.5" x14ac:dyDescent="0.3">
      <c r="A128" s="20" t="s">
        <v>231</v>
      </c>
      <c r="B128" s="21" t="s">
        <v>232</v>
      </c>
      <c r="C128" s="22" t="s">
        <v>16</v>
      </c>
      <c r="D128" s="23">
        <v>57</v>
      </c>
      <c r="E128" s="27"/>
      <c r="F128" s="28"/>
      <c r="G128" s="28"/>
      <c r="H128" s="29"/>
      <c r="I128" s="28"/>
      <c r="J128" s="28"/>
      <c r="K128" s="28"/>
    </row>
    <row r="129" spans="1:11" ht="25.5" x14ac:dyDescent="0.3">
      <c r="A129" s="20" t="s">
        <v>233</v>
      </c>
      <c r="B129" s="21" t="s">
        <v>234</v>
      </c>
      <c r="C129" s="22" t="s">
        <v>16</v>
      </c>
      <c r="D129" s="23">
        <v>57</v>
      </c>
      <c r="E129" s="27"/>
      <c r="F129" s="28"/>
      <c r="G129" s="28"/>
      <c r="H129" s="29"/>
      <c r="I129" s="28"/>
      <c r="J129" s="28"/>
      <c r="K129" s="28"/>
    </row>
    <row r="130" spans="1:11" ht="25.5" x14ac:dyDescent="0.3">
      <c r="A130" s="20" t="s">
        <v>235</v>
      </c>
      <c r="B130" s="21" t="s">
        <v>232</v>
      </c>
      <c r="C130" s="22" t="s">
        <v>16</v>
      </c>
      <c r="D130" s="22">
        <v>159</v>
      </c>
      <c r="E130" s="27"/>
      <c r="F130" s="28"/>
      <c r="G130" s="28"/>
      <c r="H130" s="29"/>
      <c r="I130" s="28"/>
      <c r="J130" s="28"/>
      <c r="K130" s="28"/>
    </row>
    <row r="131" spans="1:11" ht="25.5" x14ac:dyDescent="0.3">
      <c r="A131" s="20" t="s">
        <v>236</v>
      </c>
      <c r="B131" s="21" t="s">
        <v>237</v>
      </c>
      <c r="C131" s="22" t="s">
        <v>16</v>
      </c>
      <c r="D131" s="23">
        <v>8</v>
      </c>
      <c r="E131" s="27"/>
      <c r="F131" s="28"/>
      <c r="G131" s="28"/>
      <c r="H131" s="29"/>
      <c r="I131" s="28"/>
      <c r="J131" s="28"/>
      <c r="K131" s="28"/>
    </row>
    <row r="132" spans="1:11" ht="25.5" x14ac:dyDescent="0.3">
      <c r="A132" s="20" t="s">
        <v>238</v>
      </c>
      <c r="B132" s="21" t="s">
        <v>239</v>
      </c>
      <c r="C132" s="22" t="s">
        <v>16</v>
      </c>
      <c r="D132" s="22">
        <v>30</v>
      </c>
      <c r="E132" s="27"/>
      <c r="F132" s="28"/>
      <c r="G132" s="28"/>
      <c r="H132" s="29"/>
      <c r="I132" s="28"/>
      <c r="J132" s="28"/>
      <c r="K132" s="28"/>
    </row>
    <row r="133" spans="1:11" ht="25.5" x14ac:dyDescent="0.3">
      <c r="A133" s="20" t="s">
        <v>240</v>
      </c>
      <c r="B133" s="21" t="s">
        <v>241</v>
      </c>
      <c r="C133" s="22" t="s">
        <v>16</v>
      </c>
      <c r="D133" s="23">
        <v>26</v>
      </c>
      <c r="E133" s="27"/>
      <c r="F133" s="28"/>
      <c r="G133" s="28"/>
      <c r="H133" s="29"/>
      <c r="I133" s="28"/>
      <c r="J133" s="28"/>
      <c r="K133" s="28"/>
    </row>
    <row r="134" spans="1:11" ht="25.5" x14ac:dyDescent="0.3">
      <c r="A134" s="20" t="s">
        <v>242</v>
      </c>
      <c r="B134" s="21" t="s">
        <v>243</v>
      </c>
      <c r="C134" s="22" t="s">
        <v>16</v>
      </c>
      <c r="D134" s="23">
        <v>4</v>
      </c>
      <c r="E134" s="27"/>
      <c r="F134" s="28"/>
      <c r="G134" s="28"/>
      <c r="H134" s="29"/>
      <c r="I134" s="28"/>
      <c r="J134" s="28"/>
      <c r="K134" s="28"/>
    </row>
    <row r="135" spans="1:11" ht="51" x14ac:dyDescent="0.3">
      <c r="A135" s="20" t="s">
        <v>244</v>
      </c>
      <c r="B135" s="21" t="s">
        <v>245</v>
      </c>
      <c r="C135" s="22" t="s">
        <v>16</v>
      </c>
      <c r="D135" s="23">
        <v>2</v>
      </c>
      <c r="E135" s="27"/>
      <c r="F135" s="28"/>
      <c r="G135" s="28"/>
      <c r="H135" s="29"/>
      <c r="I135" s="28"/>
      <c r="J135" s="28"/>
      <c r="K135" s="28"/>
    </row>
    <row r="136" spans="1:11" ht="51" x14ac:dyDescent="0.3">
      <c r="A136" s="20" t="s">
        <v>246</v>
      </c>
      <c r="B136" s="21" t="s">
        <v>247</v>
      </c>
      <c r="C136" s="22" t="s">
        <v>16</v>
      </c>
      <c r="D136" s="23">
        <v>4</v>
      </c>
      <c r="E136" s="27"/>
      <c r="F136" s="28"/>
      <c r="G136" s="28"/>
      <c r="H136" s="29"/>
      <c r="I136" s="28"/>
      <c r="J136" s="28"/>
      <c r="K136" s="28"/>
    </row>
    <row r="137" spans="1:11" ht="38.25" x14ac:dyDescent="0.3">
      <c r="A137" s="20" t="s">
        <v>248</v>
      </c>
      <c r="B137" s="21" t="s">
        <v>249</v>
      </c>
      <c r="C137" s="22" t="s">
        <v>250</v>
      </c>
      <c r="D137" s="23">
        <v>78</v>
      </c>
      <c r="E137" s="27"/>
      <c r="F137" s="28"/>
      <c r="G137" s="28"/>
      <c r="H137" s="29"/>
      <c r="I137" s="28"/>
      <c r="J137" s="28"/>
      <c r="K137" s="28"/>
    </row>
    <row r="138" spans="1:11" ht="38.25" x14ac:dyDescent="0.3">
      <c r="A138" s="20" t="s">
        <v>251</v>
      </c>
      <c r="B138" s="21" t="s">
        <v>252</v>
      </c>
      <c r="C138" s="22" t="s">
        <v>250</v>
      </c>
      <c r="D138" s="23">
        <v>45</v>
      </c>
      <c r="E138" s="27"/>
      <c r="F138" s="28"/>
      <c r="G138" s="28"/>
      <c r="H138" s="29"/>
      <c r="I138" s="28"/>
      <c r="J138" s="28"/>
      <c r="K138" s="28"/>
    </row>
    <row r="139" spans="1:11" ht="38.25" x14ac:dyDescent="0.3">
      <c r="A139" s="20" t="s">
        <v>253</v>
      </c>
      <c r="B139" s="21" t="s">
        <v>254</v>
      </c>
      <c r="C139" s="22" t="s">
        <v>250</v>
      </c>
      <c r="D139" s="23">
        <v>82</v>
      </c>
      <c r="E139" s="27"/>
      <c r="F139" s="28"/>
      <c r="G139" s="28"/>
      <c r="H139" s="29"/>
      <c r="I139" s="28"/>
      <c r="J139" s="28"/>
      <c r="K139" s="28"/>
    </row>
    <row r="140" spans="1:11" ht="38.25" x14ac:dyDescent="0.3">
      <c r="A140" s="20" t="s">
        <v>255</v>
      </c>
      <c r="B140" s="21" t="s">
        <v>256</v>
      </c>
      <c r="C140" s="22" t="s">
        <v>250</v>
      </c>
      <c r="D140" s="23">
        <v>6</v>
      </c>
      <c r="E140" s="27"/>
      <c r="F140" s="28"/>
      <c r="G140" s="28"/>
      <c r="H140" s="29"/>
      <c r="I140" s="28"/>
      <c r="J140" s="28"/>
      <c r="K140" s="28"/>
    </row>
    <row r="141" spans="1:11" ht="38.25" x14ac:dyDescent="0.3">
      <c r="A141" s="20" t="s">
        <v>257</v>
      </c>
      <c r="B141" s="21" t="s">
        <v>258</v>
      </c>
      <c r="C141" s="22" t="s">
        <v>250</v>
      </c>
      <c r="D141" s="23">
        <v>6</v>
      </c>
      <c r="E141" s="27"/>
      <c r="F141" s="28"/>
      <c r="G141" s="28"/>
      <c r="H141" s="29"/>
      <c r="I141" s="28"/>
      <c r="J141" s="28"/>
      <c r="K141" s="28"/>
    </row>
    <row r="142" spans="1:11" ht="51" x14ac:dyDescent="0.3">
      <c r="A142" s="20" t="s">
        <v>259</v>
      </c>
      <c r="B142" s="21" t="s">
        <v>260</v>
      </c>
      <c r="C142" s="22" t="s">
        <v>250</v>
      </c>
      <c r="D142" s="23">
        <v>8</v>
      </c>
      <c r="E142" s="27"/>
      <c r="F142" s="28"/>
      <c r="G142" s="28"/>
      <c r="H142" s="29"/>
      <c r="I142" s="28"/>
      <c r="J142" s="28"/>
      <c r="K142" s="28"/>
    </row>
    <row r="143" spans="1:11" ht="51" x14ac:dyDescent="0.3">
      <c r="A143" s="20" t="s">
        <v>261</v>
      </c>
      <c r="B143" s="21" t="s">
        <v>262</v>
      </c>
      <c r="C143" s="22" t="s">
        <v>250</v>
      </c>
      <c r="D143" s="23">
        <v>64</v>
      </c>
      <c r="E143" s="27"/>
      <c r="F143" s="28"/>
      <c r="G143" s="28"/>
      <c r="H143" s="29"/>
      <c r="I143" s="28"/>
      <c r="J143" s="28"/>
      <c r="K143" s="28"/>
    </row>
    <row r="144" spans="1:11" ht="38.25" x14ac:dyDescent="0.3">
      <c r="A144" s="20" t="s">
        <v>263</v>
      </c>
      <c r="B144" s="21" t="s">
        <v>264</v>
      </c>
      <c r="C144" s="22" t="s">
        <v>250</v>
      </c>
      <c r="D144" s="23">
        <v>110</v>
      </c>
      <c r="E144" s="27"/>
      <c r="F144" s="28"/>
      <c r="G144" s="28"/>
      <c r="H144" s="29"/>
      <c r="I144" s="28"/>
      <c r="J144" s="28"/>
      <c r="K144" s="28"/>
    </row>
    <row r="145" spans="1:11" ht="38.25" x14ac:dyDescent="0.3">
      <c r="A145" s="20" t="s">
        <v>265</v>
      </c>
      <c r="B145" s="21" t="s">
        <v>266</v>
      </c>
      <c r="C145" s="22" t="s">
        <v>267</v>
      </c>
      <c r="D145" s="22">
        <v>40.9</v>
      </c>
      <c r="E145" s="27"/>
      <c r="F145" s="28"/>
      <c r="G145" s="28"/>
      <c r="H145" s="29"/>
      <c r="I145" s="28"/>
      <c r="J145" s="28"/>
      <c r="K145" s="28"/>
    </row>
    <row r="146" spans="1:11" ht="38.25" x14ac:dyDescent="0.3">
      <c r="A146" s="20" t="s">
        <v>268</v>
      </c>
      <c r="B146" s="21" t="s">
        <v>269</v>
      </c>
      <c r="C146" s="22" t="s">
        <v>270</v>
      </c>
      <c r="D146" s="22">
        <v>0.78</v>
      </c>
      <c r="E146" s="27"/>
      <c r="F146" s="28"/>
      <c r="G146" s="28"/>
      <c r="H146" s="29"/>
      <c r="I146" s="28"/>
      <c r="J146" s="28"/>
      <c r="K146" s="28"/>
    </row>
    <row r="147" spans="1:11" ht="38.25" x14ac:dyDescent="0.3">
      <c r="A147" s="20" t="s">
        <v>271</v>
      </c>
      <c r="B147" s="21" t="s">
        <v>272</v>
      </c>
      <c r="C147" s="22" t="s">
        <v>270</v>
      </c>
      <c r="D147" s="22">
        <v>0.45</v>
      </c>
      <c r="E147" s="27"/>
      <c r="F147" s="28"/>
      <c r="G147" s="28"/>
      <c r="H147" s="29"/>
      <c r="I147" s="28"/>
      <c r="J147" s="28"/>
      <c r="K147" s="28"/>
    </row>
    <row r="148" spans="1:11" ht="38.25" x14ac:dyDescent="0.3">
      <c r="A148" s="20" t="s">
        <v>273</v>
      </c>
      <c r="B148" s="21" t="s">
        <v>274</v>
      </c>
      <c r="C148" s="22" t="s">
        <v>270</v>
      </c>
      <c r="D148" s="22">
        <v>0.82</v>
      </c>
      <c r="E148" s="27"/>
      <c r="F148" s="28"/>
      <c r="G148" s="28"/>
      <c r="H148" s="29"/>
      <c r="I148" s="28"/>
      <c r="J148" s="28"/>
      <c r="K148" s="28"/>
    </row>
    <row r="149" spans="1:11" ht="38.25" x14ac:dyDescent="0.3">
      <c r="A149" s="20" t="s">
        <v>275</v>
      </c>
      <c r="B149" s="21" t="s">
        <v>276</v>
      </c>
      <c r="C149" s="22" t="s">
        <v>270</v>
      </c>
      <c r="D149" s="22">
        <v>0.12</v>
      </c>
      <c r="E149" s="27"/>
      <c r="F149" s="28"/>
      <c r="G149" s="28"/>
      <c r="H149" s="29"/>
      <c r="I149" s="28"/>
      <c r="J149" s="28"/>
      <c r="K149" s="28"/>
    </row>
    <row r="150" spans="1:11" ht="38.25" x14ac:dyDescent="0.3">
      <c r="A150" s="20" t="s">
        <v>277</v>
      </c>
      <c r="B150" s="21" t="s">
        <v>278</v>
      </c>
      <c r="C150" s="22" t="s">
        <v>270</v>
      </c>
      <c r="D150" s="22">
        <v>0.08</v>
      </c>
      <c r="E150" s="27"/>
      <c r="F150" s="28"/>
      <c r="G150" s="28"/>
      <c r="H150" s="29"/>
      <c r="I150" s="28"/>
      <c r="J150" s="28"/>
      <c r="K150" s="28"/>
    </row>
    <row r="151" spans="1:11" ht="38.25" x14ac:dyDescent="0.3">
      <c r="A151" s="20" t="s">
        <v>279</v>
      </c>
      <c r="B151" s="21" t="s">
        <v>280</v>
      </c>
      <c r="C151" s="22" t="s">
        <v>270</v>
      </c>
      <c r="D151" s="22">
        <v>0.08</v>
      </c>
      <c r="E151" s="27"/>
      <c r="F151" s="28"/>
      <c r="G151" s="28"/>
      <c r="H151" s="29"/>
      <c r="I151" s="28"/>
      <c r="J151" s="28"/>
      <c r="K151" s="28"/>
    </row>
    <row r="152" spans="1:11" ht="38.25" x14ac:dyDescent="0.3">
      <c r="A152" s="20" t="s">
        <v>281</v>
      </c>
      <c r="B152" s="21" t="s">
        <v>282</v>
      </c>
      <c r="C152" s="22" t="s">
        <v>270</v>
      </c>
      <c r="D152" s="22">
        <v>0.64</v>
      </c>
      <c r="E152" s="27"/>
      <c r="F152" s="28"/>
      <c r="G152" s="28"/>
      <c r="H152" s="29"/>
      <c r="I152" s="28"/>
      <c r="J152" s="28"/>
      <c r="K152" s="28"/>
    </row>
    <row r="153" spans="1:11" ht="38.25" x14ac:dyDescent="0.3">
      <c r="A153" s="20" t="s">
        <v>283</v>
      </c>
      <c r="B153" s="21" t="s">
        <v>284</v>
      </c>
      <c r="C153" s="22" t="s">
        <v>270</v>
      </c>
      <c r="D153" s="22">
        <v>0.1</v>
      </c>
      <c r="E153" s="27"/>
      <c r="F153" s="28"/>
      <c r="G153" s="28"/>
      <c r="H153" s="29"/>
      <c r="I153" s="28"/>
      <c r="J153" s="28"/>
      <c r="K153" s="28"/>
    </row>
    <row r="154" spans="1:11" ht="38.25" x14ac:dyDescent="0.3">
      <c r="A154" s="20" t="s">
        <v>285</v>
      </c>
      <c r="B154" s="21" t="s">
        <v>286</v>
      </c>
      <c r="C154" s="22" t="s">
        <v>270</v>
      </c>
      <c r="D154" s="22">
        <v>1.1000000000000001</v>
      </c>
      <c r="E154" s="27"/>
      <c r="F154" s="28"/>
      <c r="G154" s="28"/>
      <c r="H154" s="29"/>
      <c r="I154" s="28"/>
      <c r="J154" s="28"/>
      <c r="K154" s="28"/>
    </row>
    <row r="155" spans="1:11" ht="51" x14ac:dyDescent="0.3">
      <c r="A155" s="20" t="s">
        <v>287</v>
      </c>
      <c r="B155" s="21" t="s">
        <v>288</v>
      </c>
      <c r="C155" s="22" t="s">
        <v>289</v>
      </c>
      <c r="D155" s="22">
        <v>0.373</v>
      </c>
      <c r="E155" s="27"/>
      <c r="F155" s="28"/>
      <c r="G155" s="28"/>
      <c r="H155" s="29"/>
      <c r="I155" s="28"/>
      <c r="J155" s="28"/>
      <c r="K155" s="28"/>
    </row>
    <row r="156" spans="1:11" ht="38.25" x14ac:dyDescent="0.3">
      <c r="A156" s="20" t="s">
        <v>290</v>
      </c>
      <c r="B156" s="21" t="s">
        <v>291</v>
      </c>
      <c r="C156" s="22" t="s">
        <v>226</v>
      </c>
      <c r="D156" s="22">
        <v>0.2</v>
      </c>
      <c r="E156" s="27"/>
      <c r="F156" s="28"/>
      <c r="G156" s="28"/>
      <c r="H156" s="29"/>
      <c r="I156" s="28"/>
      <c r="J156" s="28"/>
      <c r="K156" s="28"/>
    </row>
    <row r="157" spans="1:11" ht="38.25" x14ac:dyDescent="0.3">
      <c r="A157" s="20" t="s">
        <v>292</v>
      </c>
      <c r="B157" s="21" t="s">
        <v>293</v>
      </c>
      <c r="C157" s="22" t="s">
        <v>226</v>
      </c>
      <c r="D157" s="22">
        <v>0.2</v>
      </c>
      <c r="E157" s="27"/>
      <c r="F157" s="28"/>
      <c r="G157" s="28"/>
      <c r="H157" s="29"/>
      <c r="I157" s="28"/>
      <c r="J157" s="28"/>
      <c r="K157" s="28"/>
    </row>
    <row r="158" spans="1:11" ht="38.25" x14ac:dyDescent="0.3">
      <c r="A158" s="20" t="s">
        <v>294</v>
      </c>
      <c r="B158" s="21" t="s">
        <v>295</v>
      </c>
      <c r="C158" s="22" t="s">
        <v>226</v>
      </c>
      <c r="D158" s="22">
        <v>0.2</v>
      </c>
      <c r="E158" s="27"/>
      <c r="F158" s="28"/>
      <c r="G158" s="28"/>
      <c r="H158" s="29"/>
      <c r="I158" s="28"/>
      <c r="J158" s="28"/>
      <c r="K158" s="28"/>
    </row>
    <row r="159" spans="1:11" ht="38.25" x14ac:dyDescent="0.3">
      <c r="A159" s="20" t="s">
        <v>296</v>
      </c>
      <c r="B159" s="21" t="s">
        <v>297</v>
      </c>
      <c r="C159" s="22" t="s">
        <v>226</v>
      </c>
      <c r="D159" s="22">
        <v>0.2</v>
      </c>
      <c r="E159" s="27"/>
      <c r="F159" s="28"/>
      <c r="G159" s="28"/>
      <c r="H159" s="29"/>
      <c r="I159" s="28"/>
      <c r="J159" s="28"/>
      <c r="K159" s="28"/>
    </row>
    <row r="160" spans="1:11" ht="25.5" x14ac:dyDescent="0.3">
      <c r="A160" s="20" t="s">
        <v>298</v>
      </c>
      <c r="B160" s="21" t="s">
        <v>299</v>
      </c>
      <c r="C160" s="22" t="s">
        <v>300</v>
      </c>
      <c r="D160" s="22">
        <v>0.3735</v>
      </c>
      <c r="E160" s="27"/>
      <c r="F160" s="28"/>
      <c r="G160" s="28"/>
      <c r="H160" s="29"/>
      <c r="I160" s="28"/>
      <c r="J160" s="28"/>
      <c r="K160" s="28"/>
    </row>
    <row r="161" spans="1:11" ht="25.5" x14ac:dyDescent="0.3">
      <c r="A161" s="20" t="s">
        <v>301</v>
      </c>
      <c r="B161" s="21" t="s">
        <v>302</v>
      </c>
      <c r="C161" s="22" t="s">
        <v>300</v>
      </c>
      <c r="D161" s="22">
        <v>0.3735</v>
      </c>
      <c r="E161" s="27"/>
      <c r="F161" s="28"/>
      <c r="G161" s="28"/>
      <c r="H161" s="29"/>
      <c r="I161" s="28"/>
      <c r="J161" s="28"/>
      <c r="K161" s="28"/>
    </row>
    <row r="162" spans="1:11" ht="38.25" x14ac:dyDescent="0.3">
      <c r="A162" s="20" t="s">
        <v>303</v>
      </c>
      <c r="B162" s="21" t="s">
        <v>256</v>
      </c>
      <c r="C162" s="22" t="s">
        <v>250</v>
      </c>
      <c r="D162" s="23">
        <v>2</v>
      </c>
      <c r="E162" s="27"/>
      <c r="F162" s="28"/>
      <c r="G162" s="28"/>
      <c r="H162" s="29"/>
      <c r="I162" s="28"/>
      <c r="J162" s="28"/>
      <c r="K162" s="28"/>
    </row>
    <row r="163" spans="1:11" ht="38.25" x14ac:dyDescent="0.3">
      <c r="A163" s="20" t="s">
        <v>304</v>
      </c>
      <c r="B163" s="21" t="s">
        <v>258</v>
      </c>
      <c r="C163" s="22" t="s">
        <v>250</v>
      </c>
      <c r="D163" s="23">
        <v>6</v>
      </c>
      <c r="E163" s="27"/>
      <c r="F163" s="28"/>
      <c r="G163" s="28"/>
      <c r="H163" s="29"/>
      <c r="I163" s="28"/>
      <c r="J163" s="28"/>
      <c r="K163" s="28"/>
    </row>
    <row r="164" spans="1:11" ht="63.75" x14ac:dyDescent="0.3">
      <c r="A164" s="20" t="s">
        <v>305</v>
      </c>
      <c r="B164" s="21" t="s">
        <v>306</v>
      </c>
      <c r="C164" s="22" t="s">
        <v>250</v>
      </c>
      <c r="D164" s="23">
        <v>1</v>
      </c>
      <c r="E164" s="27"/>
      <c r="F164" s="28"/>
      <c r="G164" s="28"/>
      <c r="H164" s="29"/>
      <c r="I164" s="28"/>
      <c r="J164" s="28"/>
      <c r="K164" s="28"/>
    </row>
    <row r="165" spans="1:11" ht="51" x14ac:dyDescent="0.3">
      <c r="A165" s="20" t="s">
        <v>307</v>
      </c>
      <c r="B165" s="21" t="s">
        <v>262</v>
      </c>
      <c r="C165" s="22" t="s">
        <v>250</v>
      </c>
      <c r="D165" s="22">
        <v>2</v>
      </c>
      <c r="E165" s="27"/>
      <c r="F165" s="28"/>
      <c r="G165" s="28"/>
      <c r="H165" s="29"/>
      <c r="I165" s="28"/>
      <c r="J165" s="28"/>
      <c r="K165" s="28"/>
    </row>
    <row r="166" spans="1:11" ht="51" x14ac:dyDescent="0.3">
      <c r="A166" s="20" t="s">
        <v>308</v>
      </c>
      <c r="B166" s="21" t="s">
        <v>309</v>
      </c>
      <c r="C166" s="22" t="s">
        <v>250</v>
      </c>
      <c r="D166" s="23">
        <v>8</v>
      </c>
      <c r="E166" s="27"/>
      <c r="F166" s="28"/>
      <c r="G166" s="28"/>
      <c r="H166" s="29"/>
      <c r="I166" s="28"/>
      <c r="J166" s="28"/>
      <c r="K166" s="28"/>
    </row>
    <row r="167" spans="1:11" ht="25.5" x14ac:dyDescent="0.3">
      <c r="A167" s="20" t="s">
        <v>310</v>
      </c>
      <c r="B167" s="21" t="s">
        <v>299</v>
      </c>
      <c r="C167" s="22" t="s">
        <v>300</v>
      </c>
      <c r="D167" s="22">
        <v>0.3735</v>
      </c>
      <c r="E167" s="27"/>
      <c r="F167" s="28"/>
      <c r="G167" s="28"/>
      <c r="H167" s="29"/>
      <c r="I167" s="28"/>
      <c r="J167" s="28"/>
      <c r="K167" s="28"/>
    </row>
    <row r="168" spans="1:11" ht="25.5" x14ac:dyDescent="0.3">
      <c r="A168" s="20" t="s">
        <v>311</v>
      </c>
      <c r="B168" s="21" t="s">
        <v>302</v>
      </c>
      <c r="C168" s="22" t="s">
        <v>300</v>
      </c>
      <c r="D168" s="22">
        <v>0.3735</v>
      </c>
      <c r="E168" s="27"/>
      <c r="F168" s="28"/>
      <c r="G168" s="28"/>
      <c r="H168" s="29"/>
      <c r="I168" s="28"/>
      <c r="J168" s="28"/>
      <c r="K168" s="28"/>
    </row>
    <row r="169" spans="1:11" x14ac:dyDescent="0.3">
      <c r="A169" s="134" t="s">
        <v>312</v>
      </c>
      <c r="B169" s="135"/>
      <c r="C169" s="135"/>
      <c r="D169" s="135"/>
      <c r="E169" s="30"/>
      <c r="F169" s="30"/>
      <c r="G169" s="30"/>
      <c r="H169" s="31"/>
      <c r="I169" s="30"/>
      <c r="J169" s="30"/>
      <c r="K169" s="30"/>
    </row>
    <row r="170" spans="1:11" ht="27" x14ac:dyDescent="0.3">
      <c r="A170" s="20" t="s">
        <v>313</v>
      </c>
      <c r="B170" s="35" t="s">
        <v>314</v>
      </c>
      <c r="C170" s="22" t="s">
        <v>35</v>
      </c>
      <c r="D170" s="22">
        <v>0.11336</v>
      </c>
      <c r="E170" s="27"/>
      <c r="F170" s="28"/>
      <c r="G170" s="28"/>
      <c r="H170" s="29"/>
      <c r="I170" s="28"/>
      <c r="J170" s="28"/>
      <c r="K170" s="28"/>
    </row>
    <row r="171" spans="1:11" ht="25.5" x14ac:dyDescent="0.3">
      <c r="A171" s="20" t="s">
        <v>315</v>
      </c>
      <c r="B171" s="21" t="s">
        <v>316</v>
      </c>
      <c r="C171" s="22" t="s">
        <v>16</v>
      </c>
      <c r="D171" s="23">
        <v>4</v>
      </c>
      <c r="E171" s="27"/>
      <c r="F171" s="28"/>
      <c r="G171" s="28"/>
      <c r="H171" s="29"/>
      <c r="I171" s="28"/>
      <c r="J171" s="28"/>
      <c r="K171" s="28"/>
    </row>
    <row r="172" spans="1:11" ht="27" x14ac:dyDescent="0.3">
      <c r="A172" s="20" t="s">
        <v>317</v>
      </c>
      <c r="B172" s="35" t="s">
        <v>97</v>
      </c>
      <c r="C172" s="22" t="s">
        <v>35</v>
      </c>
      <c r="D172" s="22">
        <v>3.5999999999999997E-2</v>
      </c>
      <c r="E172" s="27"/>
      <c r="F172" s="28"/>
      <c r="G172" s="28"/>
      <c r="H172" s="29"/>
      <c r="I172" s="28"/>
      <c r="J172" s="28"/>
      <c r="K172" s="28"/>
    </row>
    <row r="173" spans="1:11" ht="25.5" x14ac:dyDescent="0.3">
      <c r="A173" s="20" t="s">
        <v>318</v>
      </c>
      <c r="B173" s="21" t="s">
        <v>105</v>
      </c>
      <c r="C173" s="22" t="s">
        <v>16</v>
      </c>
      <c r="D173" s="23">
        <v>2</v>
      </c>
      <c r="E173" s="27"/>
      <c r="F173" s="28"/>
      <c r="G173" s="28"/>
      <c r="H173" s="29"/>
      <c r="I173" s="28"/>
      <c r="J173" s="28"/>
      <c r="K173" s="28"/>
    </row>
    <row r="174" spans="1:11" x14ac:dyDescent="0.3">
      <c r="A174" s="131" t="s">
        <v>118</v>
      </c>
      <c r="B174" s="132"/>
      <c r="C174" s="132"/>
      <c r="D174" s="132"/>
      <c r="E174" s="27"/>
      <c r="F174" s="28"/>
      <c r="G174" s="28"/>
      <c r="H174" s="29"/>
      <c r="I174" s="28"/>
      <c r="J174" s="28"/>
      <c r="K174" s="28"/>
    </row>
    <row r="175" spans="1:11" x14ac:dyDescent="0.3">
      <c r="A175" s="20" t="s">
        <v>319</v>
      </c>
      <c r="B175" s="21" t="s">
        <v>120</v>
      </c>
      <c r="C175" s="22" t="s">
        <v>121</v>
      </c>
      <c r="D175" s="23">
        <v>36</v>
      </c>
      <c r="E175" s="27"/>
      <c r="F175" s="28"/>
      <c r="G175" s="28"/>
      <c r="H175" s="29"/>
      <c r="I175" s="28"/>
      <c r="J175" s="28"/>
      <c r="K175" s="28"/>
    </row>
    <row r="176" spans="1:11" x14ac:dyDescent="0.3">
      <c r="A176" s="20" t="s">
        <v>320</v>
      </c>
      <c r="B176" s="21" t="s">
        <v>123</v>
      </c>
      <c r="C176" s="22" t="s">
        <v>121</v>
      </c>
      <c r="D176" s="23">
        <v>2</v>
      </c>
      <c r="E176" s="27"/>
      <c r="F176" s="28"/>
      <c r="G176" s="28"/>
      <c r="H176" s="29"/>
      <c r="I176" s="28"/>
      <c r="J176" s="28"/>
      <c r="K176" s="28"/>
    </row>
    <row r="177" spans="1:11" x14ac:dyDescent="0.3">
      <c r="A177" s="20" t="s">
        <v>321</v>
      </c>
      <c r="B177" s="21" t="s">
        <v>125</v>
      </c>
      <c r="C177" s="22" t="s">
        <v>121</v>
      </c>
      <c r="D177" s="23">
        <v>35</v>
      </c>
      <c r="E177" s="27"/>
      <c r="F177" s="28"/>
      <c r="G177" s="28"/>
      <c r="H177" s="29"/>
      <c r="I177" s="28"/>
      <c r="J177" s="28"/>
      <c r="K177" s="28"/>
    </row>
    <row r="178" spans="1:11" x14ac:dyDescent="0.3">
      <c r="A178" s="20" t="s">
        <v>322</v>
      </c>
      <c r="B178" s="21" t="s">
        <v>127</v>
      </c>
      <c r="C178" s="22" t="s">
        <v>121</v>
      </c>
      <c r="D178" s="23">
        <v>38</v>
      </c>
      <c r="E178" s="27"/>
      <c r="F178" s="28"/>
      <c r="G178" s="28"/>
      <c r="H178" s="29"/>
      <c r="I178" s="28"/>
      <c r="J178" s="28"/>
      <c r="K178" s="28"/>
    </row>
    <row r="179" spans="1:11" x14ac:dyDescent="0.3">
      <c r="A179" s="20" t="s">
        <v>323</v>
      </c>
      <c r="B179" s="21" t="s">
        <v>324</v>
      </c>
      <c r="C179" s="22" t="s">
        <v>16</v>
      </c>
      <c r="D179" s="23">
        <v>106</v>
      </c>
      <c r="E179" s="27"/>
      <c r="F179" s="28"/>
      <c r="G179" s="28"/>
      <c r="H179" s="29"/>
      <c r="I179" s="28"/>
      <c r="J179" s="28"/>
      <c r="K179" s="28"/>
    </row>
    <row r="180" spans="1:11" x14ac:dyDescent="0.3">
      <c r="A180" s="20" t="s">
        <v>325</v>
      </c>
      <c r="B180" s="21" t="s">
        <v>326</v>
      </c>
      <c r="C180" s="22" t="s">
        <v>121</v>
      </c>
      <c r="D180" s="23">
        <v>36</v>
      </c>
      <c r="E180" s="27"/>
      <c r="F180" s="28"/>
      <c r="G180" s="28"/>
      <c r="H180" s="29"/>
      <c r="I180" s="28"/>
      <c r="J180" s="28"/>
      <c r="K180" s="28"/>
    </row>
    <row r="181" spans="1:11" x14ac:dyDescent="0.3">
      <c r="A181" s="20" t="s">
        <v>327</v>
      </c>
      <c r="B181" s="21" t="s">
        <v>328</v>
      </c>
      <c r="C181" s="22" t="s">
        <v>121</v>
      </c>
      <c r="D181" s="23">
        <v>35</v>
      </c>
      <c r="E181" s="27"/>
      <c r="F181" s="28"/>
      <c r="G181" s="28"/>
      <c r="H181" s="29"/>
      <c r="I181" s="28"/>
      <c r="J181" s="28"/>
      <c r="K181" s="28"/>
    </row>
    <row r="182" spans="1:11" x14ac:dyDescent="0.3">
      <c r="A182" s="20" t="s">
        <v>329</v>
      </c>
      <c r="B182" s="21" t="s">
        <v>330</v>
      </c>
      <c r="C182" s="22" t="s">
        <v>121</v>
      </c>
      <c r="D182" s="23">
        <v>38</v>
      </c>
      <c r="E182" s="27"/>
      <c r="F182" s="28"/>
      <c r="G182" s="28"/>
      <c r="H182" s="29"/>
      <c r="I182" s="28"/>
      <c r="J182" s="28"/>
      <c r="K182" s="28"/>
    </row>
    <row r="183" spans="1:11" ht="25.5" x14ac:dyDescent="0.3">
      <c r="A183" s="20" t="s">
        <v>331</v>
      </c>
      <c r="B183" s="21" t="s">
        <v>332</v>
      </c>
      <c r="C183" s="22" t="s">
        <v>16</v>
      </c>
      <c r="D183" s="23">
        <v>8</v>
      </c>
      <c r="E183" s="27"/>
      <c r="F183" s="28"/>
      <c r="G183" s="28"/>
      <c r="H183" s="29"/>
      <c r="I183" s="28"/>
      <c r="J183" s="28"/>
      <c r="K183" s="28"/>
    </row>
    <row r="184" spans="1:11" x14ac:dyDescent="0.3">
      <c r="A184" s="20" t="s">
        <v>333</v>
      </c>
      <c r="B184" s="21" t="s">
        <v>141</v>
      </c>
      <c r="C184" s="22" t="s">
        <v>16</v>
      </c>
      <c r="D184" s="23">
        <v>4</v>
      </c>
      <c r="E184" s="27"/>
      <c r="F184" s="28"/>
      <c r="G184" s="28"/>
      <c r="H184" s="29"/>
      <c r="I184" s="28"/>
      <c r="J184" s="28"/>
      <c r="K184" s="28"/>
    </row>
    <row r="185" spans="1:11" x14ac:dyDescent="0.3">
      <c r="A185" s="20" t="s">
        <v>334</v>
      </c>
      <c r="B185" s="21" t="s">
        <v>335</v>
      </c>
      <c r="C185" s="22" t="s">
        <v>16</v>
      </c>
      <c r="D185" s="23">
        <v>4</v>
      </c>
      <c r="E185" s="27"/>
      <c r="F185" s="28"/>
      <c r="G185" s="28"/>
      <c r="H185" s="29"/>
      <c r="I185" s="28"/>
      <c r="J185" s="28"/>
      <c r="K185" s="28"/>
    </row>
    <row r="186" spans="1:11" x14ac:dyDescent="0.3">
      <c r="A186" s="20" t="s">
        <v>336</v>
      </c>
      <c r="B186" s="21" t="s">
        <v>337</v>
      </c>
      <c r="C186" s="22" t="s">
        <v>16</v>
      </c>
      <c r="D186" s="23">
        <v>8</v>
      </c>
      <c r="E186" s="27"/>
      <c r="F186" s="28"/>
      <c r="G186" s="28"/>
      <c r="H186" s="29"/>
      <c r="I186" s="28"/>
      <c r="J186" s="28"/>
      <c r="K186" s="28"/>
    </row>
    <row r="187" spans="1:11" x14ac:dyDescent="0.3">
      <c r="A187" s="20" t="s">
        <v>338</v>
      </c>
      <c r="B187" s="21" t="s">
        <v>149</v>
      </c>
      <c r="C187" s="22" t="s">
        <v>16</v>
      </c>
      <c r="D187" s="23">
        <v>28</v>
      </c>
      <c r="E187" s="27"/>
      <c r="F187" s="28"/>
      <c r="G187" s="28"/>
      <c r="H187" s="29"/>
      <c r="I187" s="28"/>
      <c r="J187" s="28"/>
      <c r="K187" s="28"/>
    </row>
    <row r="188" spans="1:11" x14ac:dyDescent="0.3">
      <c r="A188" s="20" t="s">
        <v>339</v>
      </c>
      <c r="B188" s="21" t="s">
        <v>151</v>
      </c>
      <c r="C188" s="22" t="s">
        <v>16</v>
      </c>
      <c r="D188" s="23">
        <v>12</v>
      </c>
      <c r="E188" s="27"/>
      <c r="F188" s="28"/>
      <c r="G188" s="28"/>
      <c r="H188" s="29"/>
      <c r="I188" s="28"/>
      <c r="J188" s="28"/>
      <c r="K188" s="28"/>
    </row>
    <row r="189" spans="1:11" x14ac:dyDescent="0.3">
      <c r="A189" s="20" t="s">
        <v>340</v>
      </c>
      <c r="B189" s="21" t="s">
        <v>341</v>
      </c>
      <c r="C189" s="22" t="s">
        <v>16</v>
      </c>
      <c r="D189" s="23">
        <v>16</v>
      </c>
      <c r="E189" s="27"/>
      <c r="F189" s="28"/>
      <c r="G189" s="28"/>
      <c r="H189" s="29"/>
      <c r="I189" s="28"/>
      <c r="J189" s="28"/>
      <c r="K189" s="28"/>
    </row>
    <row r="190" spans="1:11" x14ac:dyDescent="0.3">
      <c r="A190" s="20" t="s">
        <v>342</v>
      </c>
      <c r="B190" s="21" t="s">
        <v>155</v>
      </c>
      <c r="C190" s="22" t="s">
        <v>16</v>
      </c>
      <c r="D190" s="23">
        <v>8</v>
      </c>
      <c r="E190" s="27"/>
      <c r="F190" s="28"/>
      <c r="G190" s="28"/>
      <c r="H190" s="29"/>
      <c r="I190" s="28"/>
      <c r="J190" s="28"/>
      <c r="K190" s="28"/>
    </row>
    <row r="191" spans="1:11" x14ac:dyDescent="0.3">
      <c r="A191" s="20" t="s">
        <v>343</v>
      </c>
      <c r="B191" s="21" t="s">
        <v>344</v>
      </c>
      <c r="C191" s="22" t="s">
        <v>16</v>
      </c>
      <c r="D191" s="23">
        <v>8</v>
      </c>
      <c r="E191" s="27"/>
      <c r="F191" s="28"/>
      <c r="G191" s="28"/>
      <c r="H191" s="29"/>
      <c r="I191" s="28"/>
      <c r="J191" s="28"/>
      <c r="K191" s="28"/>
    </row>
    <row r="192" spans="1:11" x14ac:dyDescent="0.3">
      <c r="A192" s="20" t="s">
        <v>345</v>
      </c>
      <c r="B192" s="21" t="s">
        <v>163</v>
      </c>
      <c r="C192" s="22" t="s">
        <v>16</v>
      </c>
      <c r="D192" s="23">
        <v>2</v>
      </c>
      <c r="E192" s="27"/>
      <c r="F192" s="28"/>
      <c r="G192" s="28"/>
      <c r="H192" s="29"/>
      <c r="I192" s="28"/>
      <c r="J192" s="28"/>
      <c r="K192" s="28"/>
    </row>
    <row r="193" spans="1:11" x14ac:dyDescent="0.3">
      <c r="A193" s="20" t="s">
        <v>346</v>
      </c>
      <c r="B193" s="21" t="s">
        <v>165</v>
      </c>
      <c r="C193" s="22" t="s">
        <v>16</v>
      </c>
      <c r="D193" s="23">
        <v>2</v>
      </c>
      <c r="E193" s="27"/>
      <c r="F193" s="28"/>
      <c r="G193" s="28"/>
      <c r="H193" s="29"/>
      <c r="I193" s="28"/>
      <c r="J193" s="28"/>
      <c r="K193" s="28"/>
    </row>
    <row r="194" spans="1:11" x14ac:dyDescent="0.3">
      <c r="A194" s="20" t="s">
        <v>347</v>
      </c>
      <c r="B194" s="21" t="s">
        <v>167</v>
      </c>
      <c r="C194" s="22" t="s">
        <v>16</v>
      </c>
      <c r="D194" s="23">
        <v>4</v>
      </c>
      <c r="E194" s="27"/>
      <c r="F194" s="28"/>
      <c r="G194" s="28"/>
      <c r="H194" s="29"/>
      <c r="I194" s="28"/>
      <c r="J194" s="28"/>
      <c r="K194" s="28"/>
    </row>
    <row r="195" spans="1:11" ht="25.5" x14ac:dyDescent="0.3">
      <c r="A195" s="20" t="s">
        <v>348</v>
      </c>
      <c r="B195" s="21" t="s">
        <v>203</v>
      </c>
      <c r="C195" s="22" t="s">
        <v>16</v>
      </c>
      <c r="D195" s="23">
        <v>2</v>
      </c>
      <c r="E195" s="27"/>
      <c r="F195" s="28"/>
      <c r="G195" s="28"/>
      <c r="H195" s="29"/>
      <c r="I195" s="28"/>
      <c r="J195" s="28"/>
      <c r="K195" s="28"/>
    </row>
    <row r="196" spans="1:11" ht="25.5" x14ac:dyDescent="0.3">
      <c r="A196" s="20" t="s">
        <v>349</v>
      </c>
      <c r="B196" s="21" t="s">
        <v>207</v>
      </c>
      <c r="C196" s="22" t="s">
        <v>16</v>
      </c>
      <c r="D196" s="23">
        <v>4</v>
      </c>
      <c r="E196" s="27"/>
      <c r="F196" s="28"/>
      <c r="G196" s="28"/>
      <c r="H196" s="29"/>
      <c r="I196" s="28"/>
      <c r="J196" s="28"/>
      <c r="K196" s="28"/>
    </row>
    <row r="197" spans="1:11" ht="25.5" x14ac:dyDescent="0.3">
      <c r="A197" s="20" t="s">
        <v>350</v>
      </c>
      <c r="B197" s="21" t="s">
        <v>209</v>
      </c>
      <c r="C197" s="22" t="s">
        <v>16</v>
      </c>
      <c r="D197" s="23">
        <v>2</v>
      </c>
      <c r="E197" s="27"/>
      <c r="F197" s="28"/>
      <c r="G197" s="28"/>
      <c r="H197" s="29"/>
      <c r="I197" s="28"/>
      <c r="J197" s="28"/>
      <c r="K197" s="28"/>
    </row>
    <row r="198" spans="1:11" ht="38.25" x14ac:dyDescent="0.3">
      <c r="A198" s="20" t="s">
        <v>351</v>
      </c>
      <c r="B198" s="21" t="s">
        <v>215</v>
      </c>
      <c r="C198" s="22" t="s">
        <v>16</v>
      </c>
      <c r="D198" s="23">
        <v>10</v>
      </c>
      <c r="E198" s="27"/>
      <c r="F198" s="28"/>
      <c r="G198" s="28"/>
      <c r="H198" s="29"/>
      <c r="I198" s="28"/>
      <c r="J198" s="28"/>
      <c r="K198" s="28"/>
    </row>
    <row r="199" spans="1:11" ht="38.25" x14ac:dyDescent="0.3">
      <c r="A199" s="20" t="s">
        <v>352</v>
      </c>
      <c r="B199" s="21" t="s">
        <v>353</v>
      </c>
      <c r="C199" s="22" t="s">
        <v>24</v>
      </c>
      <c r="D199" s="22">
        <v>4</v>
      </c>
      <c r="E199" s="27"/>
      <c r="F199" s="28"/>
      <c r="G199" s="28"/>
      <c r="H199" s="29"/>
      <c r="I199" s="28"/>
      <c r="J199" s="28"/>
      <c r="K199" s="28"/>
    </row>
    <row r="200" spans="1:11" ht="38.25" x14ac:dyDescent="0.3">
      <c r="A200" s="20" t="s">
        <v>354</v>
      </c>
      <c r="B200" s="21" t="s">
        <v>353</v>
      </c>
      <c r="C200" s="22" t="s">
        <v>24</v>
      </c>
      <c r="D200" s="23">
        <v>2</v>
      </c>
      <c r="E200" s="27"/>
      <c r="F200" s="28"/>
      <c r="G200" s="28"/>
      <c r="H200" s="29"/>
      <c r="I200" s="28"/>
      <c r="J200" s="28"/>
      <c r="K200" s="28"/>
    </row>
    <row r="201" spans="1:11" ht="38.25" x14ac:dyDescent="0.3">
      <c r="A201" s="20" t="s">
        <v>355</v>
      </c>
      <c r="B201" s="21" t="s">
        <v>219</v>
      </c>
      <c r="C201" s="22" t="s">
        <v>24</v>
      </c>
      <c r="D201" s="23">
        <v>2</v>
      </c>
      <c r="E201" s="27"/>
      <c r="F201" s="28"/>
      <c r="G201" s="28"/>
      <c r="H201" s="29"/>
      <c r="I201" s="28"/>
      <c r="J201" s="28"/>
      <c r="K201" s="28"/>
    </row>
    <row r="202" spans="1:11" ht="25.5" x14ac:dyDescent="0.3">
      <c r="A202" s="20" t="s">
        <v>356</v>
      </c>
      <c r="B202" s="21" t="s">
        <v>232</v>
      </c>
      <c r="C202" s="22" t="s">
        <v>16</v>
      </c>
      <c r="D202" s="23">
        <v>2</v>
      </c>
      <c r="E202" s="27"/>
      <c r="F202" s="28"/>
      <c r="G202" s="28"/>
      <c r="H202" s="29"/>
      <c r="I202" s="28"/>
      <c r="J202" s="28"/>
      <c r="K202" s="28"/>
    </row>
    <row r="203" spans="1:11" ht="25.5" x14ac:dyDescent="0.3">
      <c r="A203" s="20" t="s">
        <v>357</v>
      </c>
      <c r="B203" s="21" t="s">
        <v>237</v>
      </c>
      <c r="C203" s="22" t="s">
        <v>16</v>
      </c>
      <c r="D203" s="23">
        <v>4</v>
      </c>
      <c r="E203" s="27"/>
      <c r="F203" s="28"/>
      <c r="G203" s="28"/>
      <c r="H203" s="29"/>
      <c r="I203" s="28"/>
      <c r="J203" s="28"/>
      <c r="K203" s="28"/>
    </row>
    <row r="204" spans="1:11" ht="25.5" x14ac:dyDescent="0.3">
      <c r="A204" s="20" t="s">
        <v>358</v>
      </c>
      <c r="B204" s="21" t="s">
        <v>239</v>
      </c>
      <c r="C204" s="22" t="s">
        <v>16</v>
      </c>
      <c r="D204" s="23">
        <v>6</v>
      </c>
      <c r="E204" s="27"/>
      <c r="F204" s="28"/>
      <c r="G204" s="28"/>
      <c r="H204" s="29"/>
      <c r="I204" s="28"/>
      <c r="J204" s="28"/>
      <c r="K204" s="28"/>
    </row>
    <row r="205" spans="1:11" ht="38.25" x14ac:dyDescent="0.3">
      <c r="A205" s="20" t="s">
        <v>359</v>
      </c>
      <c r="B205" s="21" t="s">
        <v>360</v>
      </c>
      <c r="C205" s="22" t="s">
        <v>16</v>
      </c>
      <c r="D205" s="23">
        <v>6</v>
      </c>
      <c r="E205" s="27"/>
      <c r="F205" s="28"/>
      <c r="G205" s="28"/>
      <c r="H205" s="29"/>
      <c r="I205" s="28"/>
      <c r="J205" s="28"/>
      <c r="K205" s="28"/>
    </row>
    <row r="206" spans="1:11" ht="25.5" x14ac:dyDescent="0.3">
      <c r="A206" s="20" t="s">
        <v>361</v>
      </c>
      <c r="B206" s="21" t="s">
        <v>362</v>
      </c>
      <c r="C206" s="22" t="s">
        <v>226</v>
      </c>
      <c r="D206" s="22">
        <v>0.2</v>
      </c>
      <c r="E206" s="27"/>
      <c r="F206" s="28"/>
      <c r="G206" s="28"/>
      <c r="H206" s="29"/>
      <c r="I206" s="28"/>
      <c r="J206" s="28"/>
      <c r="K206" s="28"/>
    </row>
    <row r="207" spans="1:11" ht="51" x14ac:dyDescent="0.3">
      <c r="A207" s="20" t="s">
        <v>363</v>
      </c>
      <c r="B207" s="21" t="s">
        <v>245</v>
      </c>
      <c r="C207" s="22" t="s">
        <v>16</v>
      </c>
      <c r="D207" s="23">
        <v>2</v>
      </c>
      <c r="E207" s="27"/>
      <c r="F207" s="28"/>
      <c r="G207" s="28"/>
      <c r="H207" s="29"/>
      <c r="I207" s="28"/>
      <c r="J207" s="28"/>
      <c r="K207" s="28"/>
    </row>
    <row r="208" spans="1:11" ht="38.25" x14ac:dyDescent="0.3">
      <c r="A208" s="20" t="s">
        <v>364</v>
      </c>
      <c r="B208" s="21" t="s">
        <v>230</v>
      </c>
      <c r="C208" s="22" t="s">
        <v>16</v>
      </c>
      <c r="D208" s="23">
        <v>2</v>
      </c>
      <c r="E208" s="27"/>
      <c r="F208" s="28"/>
      <c r="G208" s="28"/>
      <c r="H208" s="29"/>
      <c r="I208" s="28"/>
      <c r="J208" s="28"/>
      <c r="K208" s="28"/>
    </row>
    <row r="209" spans="1:11" ht="25.5" x14ac:dyDescent="0.3">
      <c r="A209" s="20" t="s">
        <v>365</v>
      </c>
      <c r="B209" s="21" t="s">
        <v>234</v>
      </c>
      <c r="C209" s="22" t="s">
        <v>16</v>
      </c>
      <c r="D209" s="23">
        <v>2</v>
      </c>
      <c r="E209" s="27"/>
      <c r="F209" s="28"/>
      <c r="G209" s="28"/>
      <c r="H209" s="29"/>
      <c r="I209" s="28"/>
      <c r="J209" s="28"/>
      <c r="K209" s="28"/>
    </row>
    <row r="210" spans="1:11" ht="25.5" x14ac:dyDescent="0.3">
      <c r="A210" s="20" t="s">
        <v>366</v>
      </c>
      <c r="B210" s="21" t="s">
        <v>237</v>
      </c>
      <c r="C210" s="22" t="s">
        <v>16</v>
      </c>
      <c r="D210" s="23">
        <v>2</v>
      </c>
      <c r="E210" s="27"/>
      <c r="F210" s="28"/>
      <c r="G210" s="28"/>
      <c r="H210" s="29"/>
      <c r="I210" s="28"/>
      <c r="J210" s="28"/>
      <c r="K210" s="28"/>
    </row>
    <row r="211" spans="1:11" ht="38.25" x14ac:dyDescent="0.3">
      <c r="A211" s="20" t="s">
        <v>367</v>
      </c>
      <c r="B211" s="21" t="s">
        <v>249</v>
      </c>
      <c r="C211" s="22" t="s">
        <v>250</v>
      </c>
      <c r="D211" s="23">
        <v>1</v>
      </c>
      <c r="E211" s="27"/>
      <c r="F211" s="28"/>
      <c r="G211" s="28"/>
      <c r="H211" s="29"/>
      <c r="I211" s="28"/>
      <c r="J211" s="28"/>
      <c r="K211" s="28"/>
    </row>
    <row r="212" spans="1:11" ht="38.25" x14ac:dyDescent="0.3">
      <c r="A212" s="20" t="s">
        <v>368</v>
      </c>
      <c r="B212" s="21" t="s">
        <v>252</v>
      </c>
      <c r="C212" s="22" t="s">
        <v>250</v>
      </c>
      <c r="D212" s="23">
        <v>18</v>
      </c>
      <c r="E212" s="27"/>
      <c r="F212" s="28"/>
      <c r="G212" s="28"/>
      <c r="H212" s="29"/>
      <c r="I212" s="28"/>
      <c r="J212" s="28"/>
      <c r="K212" s="28"/>
    </row>
    <row r="213" spans="1:11" ht="38.25" x14ac:dyDescent="0.3">
      <c r="A213" s="20" t="s">
        <v>369</v>
      </c>
      <c r="B213" s="21" t="s">
        <v>256</v>
      </c>
      <c r="C213" s="22" t="s">
        <v>250</v>
      </c>
      <c r="D213" s="23">
        <v>16</v>
      </c>
      <c r="E213" s="27"/>
      <c r="F213" s="28"/>
      <c r="G213" s="28"/>
      <c r="H213" s="29"/>
      <c r="I213" s="28"/>
      <c r="J213" s="28"/>
      <c r="K213" s="28"/>
    </row>
    <row r="214" spans="1:11" ht="38.25" x14ac:dyDescent="0.3">
      <c r="A214" s="20" t="s">
        <v>370</v>
      </c>
      <c r="B214" s="21" t="s">
        <v>371</v>
      </c>
      <c r="C214" s="22" t="s">
        <v>250</v>
      </c>
      <c r="D214" s="23">
        <v>44</v>
      </c>
      <c r="E214" s="27"/>
      <c r="F214" s="28"/>
      <c r="G214" s="28"/>
      <c r="H214" s="29"/>
      <c r="I214" s="28"/>
      <c r="J214" s="28"/>
      <c r="K214" s="28"/>
    </row>
    <row r="215" spans="1:11" ht="38.25" x14ac:dyDescent="0.3">
      <c r="A215" s="20" t="s">
        <v>372</v>
      </c>
      <c r="B215" s="21" t="s">
        <v>373</v>
      </c>
      <c r="C215" s="22" t="s">
        <v>250</v>
      </c>
      <c r="D215" s="23">
        <v>1</v>
      </c>
      <c r="E215" s="27"/>
      <c r="F215" s="28"/>
      <c r="G215" s="28"/>
      <c r="H215" s="29"/>
      <c r="I215" s="28"/>
      <c r="J215" s="28"/>
      <c r="K215" s="28"/>
    </row>
    <row r="216" spans="1:11" ht="38.25" x14ac:dyDescent="0.3">
      <c r="A216" s="20" t="s">
        <v>374</v>
      </c>
      <c r="B216" s="21" t="s">
        <v>266</v>
      </c>
      <c r="C216" s="22" t="s">
        <v>267</v>
      </c>
      <c r="D216" s="22">
        <v>7.8</v>
      </c>
      <c r="E216" s="27"/>
      <c r="F216" s="28"/>
      <c r="G216" s="28"/>
      <c r="H216" s="29"/>
      <c r="I216" s="28"/>
      <c r="J216" s="28"/>
      <c r="K216" s="28"/>
    </row>
    <row r="217" spans="1:11" ht="38.25" x14ac:dyDescent="0.3">
      <c r="A217" s="20" t="s">
        <v>375</v>
      </c>
      <c r="B217" s="21" t="s">
        <v>274</v>
      </c>
      <c r="C217" s="22" t="s">
        <v>270</v>
      </c>
      <c r="D217" s="22">
        <v>0.16</v>
      </c>
      <c r="E217" s="27"/>
      <c r="F217" s="28"/>
      <c r="G217" s="28"/>
      <c r="H217" s="29"/>
      <c r="I217" s="28"/>
      <c r="J217" s="28"/>
      <c r="K217" s="28"/>
    </row>
    <row r="218" spans="1:11" ht="38.25" x14ac:dyDescent="0.3">
      <c r="A218" s="20" t="s">
        <v>376</v>
      </c>
      <c r="B218" s="21" t="s">
        <v>377</v>
      </c>
      <c r="C218" s="22" t="s">
        <v>270</v>
      </c>
      <c r="D218" s="22">
        <v>0.18</v>
      </c>
      <c r="E218" s="27"/>
      <c r="F218" s="28"/>
      <c r="G218" s="28"/>
      <c r="H218" s="29"/>
      <c r="I218" s="28"/>
      <c r="J218" s="28"/>
      <c r="K218" s="28"/>
    </row>
    <row r="219" spans="1:11" ht="38.25" x14ac:dyDescent="0.3">
      <c r="A219" s="20" t="s">
        <v>378</v>
      </c>
      <c r="B219" s="21" t="s">
        <v>282</v>
      </c>
      <c r="C219" s="22" t="s">
        <v>270</v>
      </c>
      <c r="D219" s="22">
        <v>0.44</v>
      </c>
      <c r="E219" s="27"/>
      <c r="F219" s="28"/>
      <c r="G219" s="28"/>
      <c r="H219" s="29"/>
      <c r="I219" s="28"/>
      <c r="J219" s="28"/>
      <c r="K219" s="28"/>
    </row>
    <row r="220" spans="1:11" ht="51" x14ac:dyDescent="0.3">
      <c r="A220" s="20" t="s">
        <v>379</v>
      </c>
      <c r="B220" s="21" t="s">
        <v>288</v>
      </c>
      <c r="C220" s="22" t="s">
        <v>289</v>
      </c>
      <c r="D220" s="22">
        <v>5.8000000000000003E-2</v>
      </c>
      <c r="E220" s="27"/>
      <c r="F220" s="28"/>
      <c r="G220" s="28"/>
      <c r="H220" s="29"/>
      <c r="I220" s="28"/>
      <c r="J220" s="28"/>
      <c r="K220" s="28"/>
    </row>
    <row r="221" spans="1:11" ht="25.5" x14ac:dyDescent="0.3">
      <c r="A221" s="20" t="s">
        <v>380</v>
      </c>
      <c r="B221" s="21" t="s">
        <v>299</v>
      </c>
      <c r="C221" s="22" t="s">
        <v>300</v>
      </c>
      <c r="D221" s="22">
        <v>0.20730999999999999</v>
      </c>
      <c r="E221" s="27"/>
      <c r="F221" s="28"/>
      <c r="G221" s="28"/>
      <c r="H221" s="29"/>
      <c r="I221" s="28"/>
      <c r="J221" s="28"/>
      <c r="K221" s="28"/>
    </row>
    <row r="222" spans="1:11" ht="25.5" x14ac:dyDescent="0.3">
      <c r="A222" s="20" t="s">
        <v>381</v>
      </c>
      <c r="B222" s="21" t="s">
        <v>302</v>
      </c>
      <c r="C222" s="22" t="s">
        <v>300</v>
      </c>
      <c r="D222" s="22">
        <v>0.20730999999999999</v>
      </c>
      <c r="E222" s="27"/>
      <c r="F222" s="28"/>
      <c r="G222" s="28"/>
      <c r="H222" s="29"/>
      <c r="I222" s="28"/>
      <c r="J222" s="28"/>
      <c r="K222" s="28"/>
    </row>
    <row r="223" spans="1:11" ht="38.25" x14ac:dyDescent="0.3">
      <c r="A223" s="20" t="s">
        <v>382</v>
      </c>
      <c r="B223" s="21" t="s">
        <v>383</v>
      </c>
      <c r="C223" s="22" t="s">
        <v>270</v>
      </c>
      <c r="D223" s="22">
        <v>0.02</v>
      </c>
      <c r="E223" s="27"/>
      <c r="F223" s="28"/>
      <c r="G223" s="28"/>
      <c r="H223" s="29"/>
      <c r="I223" s="28"/>
      <c r="J223" s="28"/>
      <c r="K223" s="28"/>
    </row>
    <row r="224" spans="1:11" ht="38.25" x14ac:dyDescent="0.3">
      <c r="A224" s="20" t="s">
        <v>384</v>
      </c>
      <c r="B224" s="21" t="s">
        <v>385</v>
      </c>
      <c r="C224" s="22" t="s">
        <v>270</v>
      </c>
      <c r="D224" s="22">
        <v>0.01</v>
      </c>
      <c r="E224" s="27"/>
      <c r="F224" s="28"/>
      <c r="G224" s="28"/>
      <c r="H224" s="29"/>
      <c r="I224" s="28"/>
      <c r="J224" s="28"/>
      <c r="K224" s="28"/>
    </row>
    <row r="225" spans="1:11" x14ac:dyDescent="0.3">
      <c r="A225" s="125" t="s">
        <v>386</v>
      </c>
      <c r="B225" s="126"/>
      <c r="C225" s="126"/>
      <c r="D225" s="126"/>
      <c r="E225" s="27"/>
      <c r="F225" s="28"/>
      <c r="G225" s="28"/>
      <c r="H225" s="29"/>
      <c r="I225" s="28"/>
      <c r="J225" s="28"/>
      <c r="K225" s="28"/>
    </row>
    <row r="226" spans="1:11" ht="25.5" x14ac:dyDescent="0.3">
      <c r="A226" s="20" t="s">
        <v>387</v>
      </c>
      <c r="B226" s="21" t="s">
        <v>388</v>
      </c>
      <c r="C226" s="22" t="s">
        <v>16</v>
      </c>
      <c r="D226" s="23">
        <v>2</v>
      </c>
      <c r="E226" s="27"/>
      <c r="F226" s="28"/>
      <c r="G226" s="28"/>
      <c r="H226" s="29"/>
      <c r="I226" s="28"/>
      <c r="J226" s="28"/>
      <c r="K226" s="28"/>
    </row>
    <row r="227" spans="1:11" x14ac:dyDescent="0.3">
      <c r="A227" s="20" t="s">
        <v>389</v>
      </c>
      <c r="B227" s="21" t="s">
        <v>390</v>
      </c>
      <c r="C227" s="22" t="s">
        <v>16</v>
      </c>
      <c r="D227" s="23">
        <v>2</v>
      </c>
      <c r="E227" s="27"/>
      <c r="F227" s="28"/>
      <c r="G227" s="28"/>
      <c r="H227" s="29"/>
      <c r="I227" s="28"/>
      <c r="J227" s="28"/>
      <c r="K227" s="28"/>
    </row>
    <row r="228" spans="1:11" ht="38.25" x14ac:dyDescent="0.3">
      <c r="A228" s="20" t="s">
        <v>391</v>
      </c>
      <c r="B228" s="21" t="s">
        <v>392</v>
      </c>
      <c r="C228" s="22" t="s">
        <v>393</v>
      </c>
      <c r="D228" s="23">
        <v>2</v>
      </c>
      <c r="E228" s="27"/>
      <c r="F228" s="28"/>
      <c r="G228" s="28"/>
      <c r="H228" s="29"/>
      <c r="I228" s="28"/>
      <c r="J228" s="28"/>
      <c r="K228" s="28"/>
    </row>
    <row r="229" spans="1:11" x14ac:dyDescent="0.3">
      <c r="A229" s="20" t="s">
        <v>394</v>
      </c>
      <c r="B229" s="21" t="s">
        <v>395</v>
      </c>
      <c r="C229" s="22" t="s">
        <v>16</v>
      </c>
      <c r="D229" s="23">
        <v>2</v>
      </c>
      <c r="E229" s="27"/>
      <c r="F229" s="28"/>
      <c r="G229" s="28"/>
      <c r="H229" s="29"/>
      <c r="I229" s="28"/>
      <c r="J229" s="28"/>
      <c r="K229" s="28"/>
    </row>
    <row r="230" spans="1:11" x14ac:dyDescent="0.3">
      <c r="A230" s="20" t="s">
        <v>396</v>
      </c>
      <c r="B230" s="21" t="s">
        <v>397</v>
      </c>
      <c r="C230" s="22" t="s">
        <v>16</v>
      </c>
      <c r="D230" s="23">
        <v>2</v>
      </c>
      <c r="E230" s="27"/>
      <c r="F230" s="28"/>
      <c r="G230" s="28"/>
      <c r="H230" s="29"/>
      <c r="I230" s="28"/>
      <c r="J230" s="28"/>
      <c r="K230" s="28"/>
    </row>
    <row r="231" spans="1:11" x14ac:dyDescent="0.3">
      <c r="A231" s="20" t="s">
        <v>398</v>
      </c>
      <c r="B231" s="21" t="s">
        <v>399</v>
      </c>
      <c r="C231" s="22" t="s">
        <v>16</v>
      </c>
      <c r="D231" s="23">
        <v>2</v>
      </c>
      <c r="E231" s="27"/>
      <c r="F231" s="28"/>
      <c r="G231" s="28"/>
      <c r="H231" s="29"/>
      <c r="I231" s="28"/>
      <c r="J231" s="28"/>
      <c r="K231" s="28"/>
    </row>
  </sheetData>
  <mergeCells count="24">
    <mergeCell ref="A225:D225"/>
    <mergeCell ref="A10:D10"/>
    <mergeCell ref="A26:D26"/>
    <mergeCell ref="A28:D28"/>
    <mergeCell ref="A32:D32"/>
    <mergeCell ref="A40:D40"/>
    <mergeCell ref="A45:D45"/>
    <mergeCell ref="A51:D51"/>
    <mergeCell ref="A60:D60"/>
    <mergeCell ref="A72:D72"/>
    <mergeCell ref="A169:D169"/>
    <mergeCell ref="A174:D174"/>
    <mergeCell ref="E7:E8"/>
    <mergeCell ref="F7:G7"/>
    <mergeCell ref="H7:I7"/>
    <mergeCell ref="J7:J8"/>
    <mergeCell ref="K7:K8"/>
    <mergeCell ref="B9:C9"/>
    <mergeCell ref="A2:D2"/>
    <mergeCell ref="A3:D3"/>
    <mergeCell ref="A7:A8"/>
    <mergeCell ref="B7:B8"/>
    <mergeCell ref="C7:C8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1"/>
  <sheetViews>
    <sheetView tabSelected="1" workbookViewId="0">
      <selection activeCell="C1" sqref="C1:E1"/>
    </sheetView>
  </sheetViews>
  <sheetFormatPr defaultRowHeight="15.75" x14ac:dyDescent="0.25"/>
  <cols>
    <col min="1" max="1" width="3.140625" style="40" customWidth="1"/>
    <col min="2" max="2" width="6.140625" style="40" customWidth="1"/>
    <col min="3" max="3" width="48.85546875" style="40" customWidth="1"/>
    <col min="4" max="4" width="18" style="40" customWidth="1"/>
    <col min="5" max="5" width="9.28515625" style="40" customWidth="1"/>
    <col min="6" max="6" width="20.7109375" style="41" customWidth="1"/>
    <col min="7" max="7" width="16.140625" style="42" customWidth="1"/>
    <col min="8" max="8" width="16.42578125" style="42" customWidth="1"/>
    <col min="9" max="9" width="15.140625" style="42" customWidth="1"/>
    <col min="10" max="10" width="18.85546875" style="42" customWidth="1"/>
    <col min="11" max="11" width="15.7109375" style="42" customWidth="1"/>
    <col min="12" max="12" width="21" style="42" customWidth="1"/>
    <col min="13" max="13" width="9.85546875" style="40" bestFit="1" customWidth="1"/>
    <col min="14" max="239" width="9.140625" style="40"/>
    <col min="240" max="240" width="3.140625" style="40" customWidth="1"/>
    <col min="241" max="241" width="6.140625" style="40" customWidth="1"/>
    <col min="242" max="242" width="10.28515625" style="40" customWidth="1"/>
    <col min="243" max="243" width="34.140625" style="40" customWidth="1"/>
    <col min="244" max="244" width="9.28515625" style="40" customWidth="1"/>
    <col min="245" max="246" width="12.140625" style="40" customWidth="1"/>
    <col min="247" max="257" width="9.85546875" style="40" customWidth="1"/>
    <col min="258" max="258" width="11.5703125" style="40" customWidth="1"/>
    <col min="259" max="259" width="12.7109375" style="40" customWidth="1"/>
    <col min="260" max="260" width="9.140625" style="40"/>
    <col min="261" max="261" width="11.42578125" style="40" customWidth="1"/>
    <col min="262" max="495" width="9.140625" style="40"/>
    <col min="496" max="496" width="3.140625" style="40" customWidth="1"/>
    <col min="497" max="497" width="6.140625" style="40" customWidth="1"/>
    <col min="498" max="498" width="10.28515625" style="40" customWidth="1"/>
    <col min="499" max="499" width="34.140625" style="40" customWidth="1"/>
    <col min="500" max="500" width="9.28515625" style="40" customWidth="1"/>
    <col min="501" max="502" width="12.140625" style="40" customWidth="1"/>
    <col min="503" max="513" width="9.85546875" style="40" customWidth="1"/>
    <col min="514" max="514" width="11.5703125" style="40" customWidth="1"/>
    <col min="515" max="515" width="12.7109375" style="40" customWidth="1"/>
    <col min="516" max="516" width="9.140625" style="40"/>
    <col min="517" max="517" width="11.42578125" style="40" customWidth="1"/>
    <col min="518" max="751" width="9.140625" style="40"/>
    <col min="752" max="752" width="3.140625" style="40" customWidth="1"/>
    <col min="753" max="753" width="6.140625" style="40" customWidth="1"/>
    <col min="754" max="754" width="10.28515625" style="40" customWidth="1"/>
    <col min="755" max="755" width="34.140625" style="40" customWidth="1"/>
    <col min="756" max="756" width="9.28515625" style="40" customWidth="1"/>
    <col min="757" max="758" width="12.140625" style="40" customWidth="1"/>
    <col min="759" max="769" width="9.85546875" style="40" customWidth="1"/>
    <col min="770" max="770" width="11.5703125" style="40" customWidth="1"/>
    <col min="771" max="771" width="12.7109375" style="40" customWidth="1"/>
    <col min="772" max="772" width="9.140625" style="40"/>
    <col min="773" max="773" width="11.42578125" style="40" customWidth="1"/>
    <col min="774" max="1007" width="9.140625" style="40"/>
    <col min="1008" max="1008" width="3.140625" style="40" customWidth="1"/>
    <col min="1009" max="1009" width="6.140625" style="40" customWidth="1"/>
    <col min="1010" max="1010" width="10.28515625" style="40" customWidth="1"/>
    <col min="1011" max="1011" width="34.140625" style="40" customWidth="1"/>
    <col min="1012" max="1012" width="9.28515625" style="40" customWidth="1"/>
    <col min="1013" max="1014" width="12.140625" style="40" customWidth="1"/>
    <col min="1015" max="1025" width="9.85546875" style="40" customWidth="1"/>
    <col min="1026" max="1026" width="11.5703125" style="40" customWidth="1"/>
    <col min="1027" max="1027" width="12.7109375" style="40" customWidth="1"/>
    <col min="1028" max="1028" width="9.140625" style="40"/>
    <col min="1029" max="1029" width="11.42578125" style="40" customWidth="1"/>
    <col min="1030" max="1263" width="9.140625" style="40"/>
    <col min="1264" max="1264" width="3.140625" style="40" customWidth="1"/>
    <col min="1265" max="1265" width="6.140625" style="40" customWidth="1"/>
    <col min="1266" max="1266" width="10.28515625" style="40" customWidth="1"/>
    <col min="1267" max="1267" width="34.140625" style="40" customWidth="1"/>
    <col min="1268" max="1268" width="9.28515625" style="40" customWidth="1"/>
    <col min="1269" max="1270" width="12.140625" style="40" customWidth="1"/>
    <col min="1271" max="1281" width="9.85546875" style="40" customWidth="1"/>
    <col min="1282" max="1282" width="11.5703125" style="40" customWidth="1"/>
    <col min="1283" max="1283" width="12.7109375" style="40" customWidth="1"/>
    <col min="1284" max="1284" width="9.140625" style="40"/>
    <col min="1285" max="1285" width="11.42578125" style="40" customWidth="1"/>
    <col min="1286" max="1519" width="9.140625" style="40"/>
    <col min="1520" max="1520" width="3.140625" style="40" customWidth="1"/>
    <col min="1521" max="1521" width="6.140625" style="40" customWidth="1"/>
    <col min="1522" max="1522" width="10.28515625" style="40" customWidth="1"/>
    <col min="1523" max="1523" width="34.140625" style="40" customWidth="1"/>
    <col min="1524" max="1524" width="9.28515625" style="40" customWidth="1"/>
    <col min="1525" max="1526" width="12.140625" style="40" customWidth="1"/>
    <col min="1527" max="1537" width="9.85546875" style="40" customWidth="1"/>
    <col min="1538" max="1538" width="11.5703125" style="40" customWidth="1"/>
    <col min="1539" max="1539" width="12.7109375" style="40" customWidth="1"/>
    <col min="1540" max="1540" width="9.140625" style="40"/>
    <col min="1541" max="1541" width="11.42578125" style="40" customWidth="1"/>
    <col min="1542" max="1775" width="9.140625" style="40"/>
    <col min="1776" max="1776" width="3.140625" style="40" customWidth="1"/>
    <col min="1777" max="1777" width="6.140625" style="40" customWidth="1"/>
    <col min="1778" max="1778" width="10.28515625" style="40" customWidth="1"/>
    <col min="1779" max="1779" width="34.140625" style="40" customWidth="1"/>
    <col min="1780" max="1780" width="9.28515625" style="40" customWidth="1"/>
    <col min="1781" max="1782" width="12.140625" style="40" customWidth="1"/>
    <col min="1783" max="1793" width="9.85546875" style="40" customWidth="1"/>
    <col min="1794" max="1794" width="11.5703125" style="40" customWidth="1"/>
    <col min="1795" max="1795" width="12.7109375" style="40" customWidth="1"/>
    <col min="1796" max="1796" width="9.140625" style="40"/>
    <col min="1797" max="1797" width="11.42578125" style="40" customWidth="1"/>
    <col min="1798" max="2031" width="9.140625" style="40"/>
    <col min="2032" max="2032" width="3.140625" style="40" customWidth="1"/>
    <col min="2033" max="2033" width="6.140625" style="40" customWidth="1"/>
    <col min="2034" max="2034" width="10.28515625" style="40" customWidth="1"/>
    <col min="2035" max="2035" width="34.140625" style="40" customWidth="1"/>
    <col min="2036" max="2036" width="9.28515625" style="40" customWidth="1"/>
    <col min="2037" max="2038" width="12.140625" style="40" customWidth="1"/>
    <col min="2039" max="2049" width="9.85546875" style="40" customWidth="1"/>
    <col min="2050" max="2050" width="11.5703125" style="40" customWidth="1"/>
    <col min="2051" max="2051" width="12.7109375" style="40" customWidth="1"/>
    <col min="2052" max="2052" width="9.140625" style="40"/>
    <col min="2053" max="2053" width="11.42578125" style="40" customWidth="1"/>
    <col min="2054" max="2287" width="9.140625" style="40"/>
    <col min="2288" max="2288" width="3.140625" style="40" customWidth="1"/>
    <col min="2289" max="2289" width="6.140625" style="40" customWidth="1"/>
    <col min="2290" max="2290" width="10.28515625" style="40" customWidth="1"/>
    <col min="2291" max="2291" width="34.140625" style="40" customWidth="1"/>
    <col min="2292" max="2292" width="9.28515625" style="40" customWidth="1"/>
    <col min="2293" max="2294" width="12.140625" style="40" customWidth="1"/>
    <col min="2295" max="2305" width="9.85546875" style="40" customWidth="1"/>
    <col min="2306" max="2306" width="11.5703125" style="40" customWidth="1"/>
    <col min="2307" max="2307" width="12.7109375" style="40" customWidth="1"/>
    <col min="2308" max="2308" width="9.140625" style="40"/>
    <col min="2309" max="2309" width="11.42578125" style="40" customWidth="1"/>
    <col min="2310" max="2543" width="9.140625" style="40"/>
    <col min="2544" max="2544" width="3.140625" style="40" customWidth="1"/>
    <col min="2545" max="2545" width="6.140625" style="40" customWidth="1"/>
    <col min="2546" max="2546" width="10.28515625" style="40" customWidth="1"/>
    <col min="2547" max="2547" width="34.140625" style="40" customWidth="1"/>
    <col min="2548" max="2548" width="9.28515625" style="40" customWidth="1"/>
    <col min="2549" max="2550" width="12.140625" style="40" customWidth="1"/>
    <col min="2551" max="2561" width="9.85546875" style="40" customWidth="1"/>
    <col min="2562" max="2562" width="11.5703125" style="40" customWidth="1"/>
    <col min="2563" max="2563" width="12.7109375" style="40" customWidth="1"/>
    <col min="2564" max="2564" width="9.140625" style="40"/>
    <col min="2565" max="2565" width="11.42578125" style="40" customWidth="1"/>
    <col min="2566" max="2799" width="9.140625" style="40"/>
    <col min="2800" max="2800" width="3.140625" style="40" customWidth="1"/>
    <col min="2801" max="2801" width="6.140625" style="40" customWidth="1"/>
    <col min="2802" max="2802" width="10.28515625" style="40" customWidth="1"/>
    <col min="2803" max="2803" width="34.140625" style="40" customWidth="1"/>
    <col min="2804" max="2804" width="9.28515625" style="40" customWidth="1"/>
    <col min="2805" max="2806" width="12.140625" style="40" customWidth="1"/>
    <col min="2807" max="2817" width="9.85546875" style="40" customWidth="1"/>
    <col min="2818" max="2818" width="11.5703125" style="40" customWidth="1"/>
    <col min="2819" max="2819" width="12.7109375" style="40" customWidth="1"/>
    <col min="2820" max="2820" width="9.140625" style="40"/>
    <col min="2821" max="2821" width="11.42578125" style="40" customWidth="1"/>
    <col min="2822" max="3055" width="9.140625" style="40"/>
    <col min="3056" max="3056" width="3.140625" style="40" customWidth="1"/>
    <col min="3057" max="3057" width="6.140625" style="40" customWidth="1"/>
    <col min="3058" max="3058" width="10.28515625" style="40" customWidth="1"/>
    <col min="3059" max="3059" width="34.140625" style="40" customWidth="1"/>
    <col min="3060" max="3060" width="9.28515625" style="40" customWidth="1"/>
    <col min="3061" max="3062" width="12.140625" style="40" customWidth="1"/>
    <col min="3063" max="3073" width="9.85546875" style="40" customWidth="1"/>
    <col min="3074" max="3074" width="11.5703125" style="40" customWidth="1"/>
    <col min="3075" max="3075" width="12.7109375" style="40" customWidth="1"/>
    <col min="3076" max="3076" width="9.140625" style="40"/>
    <col min="3077" max="3077" width="11.42578125" style="40" customWidth="1"/>
    <col min="3078" max="3311" width="9.140625" style="40"/>
    <col min="3312" max="3312" width="3.140625" style="40" customWidth="1"/>
    <col min="3313" max="3313" width="6.140625" style="40" customWidth="1"/>
    <col min="3314" max="3314" width="10.28515625" style="40" customWidth="1"/>
    <col min="3315" max="3315" width="34.140625" style="40" customWidth="1"/>
    <col min="3316" max="3316" width="9.28515625" style="40" customWidth="1"/>
    <col min="3317" max="3318" width="12.140625" style="40" customWidth="1"/>
    <col min="3319" max="3329" width="9.85546875" style="40" customWidth="1"/>
    <col min="3330" max="3330" width="11.5703125" style="40" customWidth="1"/>
    <col min="3331" max="3331" width="12.7109375" style="40" customWidth="1"/>
    <col min="3332" max="3332" width="9.140625" style="40"/>
    <col min="3333" max="3333" width="11.42578125" style="40" customWidth="1"/>
    <col min="3334" max="3567" width="9.140625" style="40"/>
    <col min="3568" max="3568" width="3.140625" style="40" customWidth="1"/>
    <col min="3569" max="3569" width="6.140625" style="40" customWidth="1"/>
    <col min="3570" max="3570" width="10.28515625" style="40" customWidth="1"/>
    <col min="3571" max="3571" width="34.140625" style="40" customWidth="1"/>
    <col min="3572" max="3572" width="9.28515625" style="40" customWidth="1"/>
    <col min="3573" max="3574" width="12.140625" style="40" customWidth="1"/>
    <col min="3575" max="3585" width="9.85546875" style="40" customWidth="1"/>
    <col min="3586" max="3586" width="11.5703125" style="40" customWidth="1"/>
    <col min="3587" max="3587" width="12.7109375" style="40" customWidth="1"/>
    <col min="3588" max="3588" width="9.140625" style="40"/>
    <col min="3589" max="3589" width="11.42578125" style="40" customWidth="1"/>
    <col min="3590" max="3823" width="9.140625" style="40"/>
    <col min="3824" max="3824" width="3.140625" style="40" customWidth="1"/>
    <col min="3825" max="3825" width="6.140625" style="40" customWidth="1"/>
    <col min="3826" max="3826" width="10.28515625" style="40" customWidth="1"/>
    <col min="3827" max="3827" width="34.140625" style="40" customWidth="1"/>
    <col min="3828" max="3828" width="9.28515625" style="40" customWidth="1"/>
    <col min="3829" max="3830" width="12.140625" style="40" customWidth="1"/>
    <col min="3831" max="3841" width="9.85546875" style="40" customWidth="1"/>
    <col min="3842" max="3842" width="11.5703125" style="40" customWidth="1"/>
    <col min="3843" max="3843" width="12.7109375" style="40" customWidth="1"/>
    <col min="3844" max="3844" width="9.140625" style="40"/>
    <col min="3845" max="3845" width="11.42578125" style="40" customWidth="1"/>
    <col min="3846" max="4079" width="9.140625" style="40"/>
    <col min="4080" max="4080" width="3.140625" style="40" customWidth="1"/>
    <col min="4081" max="4081" width="6.140625" style="40" customWidth="1"/>
    <col min="4082" max="4082" width="10.28515625" style="40" customWidth="1"/>
    <col min="4083" max="4083" width="34.140625" style="40" customWidth="1"/>
    <col min="4084" max="4084" width="9.28515625" style="40" customWidth="1"/>
    <col min="4085" max="4086" width="12.140625" style="40" customWidth="1"/>
    <col min="4087" max="4097" width="9.85546875" style="40" customWidth="1"/>
    <col min="4098" max="4098" width="11.5703125" style="40" customWidth="1"/>
    <col min="4099" max="4099" width="12.7109375" style="40" customWidth="1"/>
    <col min="4100" max="4100" width="9.140625" style="40"/>
    <col min="4101" max="4101" width="11.42578125" style="40" customWidth="1"/>
    <col min="4102" max="4335" width="9.140625" style="40"/>
    <col min="4336" max="4336" width="3.140625" style="40" customWidth="1"/>
    <col min="4337" max="4337" width="6.140625" style="40" customWidth="1"/>
    <col min="4338" max="4338" width="10.28515625" style="40" customWidth="1"/>
    <col min="4339" max="4339" width="34.140625" style="40" customWidth="1"/>
    <col min="4340" max="4340" width="9.28515625" style="40" customWidth="1"/>
    <col min="4341" max="4342" width="12.140625" style="40" customWidth="1"/>
    <col min="4343" max="4353" width="9.85546875" style="40" customWidth="1"/>
    <col min="4354" max="4354" width="11.5703125" style="40" customWidth="1"/>
    <col min="4355" max="4355" width="12.7109375" style="40" customWidth="1"/>
    <col min="4356" max="4356" width="9.140625" style="40"/>
    <col min="4357" max="4357" width="11.42578125" style="40" customWidth="1"/>
    <col min="4358" max="4591" width="9.140625" style="40"/>
    <col min="4592" max="4592" width="3.140625" style="40" customWidth="1"/>
    <col min="4593" max="4593" width="6.140625" style="40" customWidth="1"/>
    <col min="4594" max="4594" width="10.28515625" style="40" customWidth="1"/>
    <col min="4595" max="4595" width="34.140625" style="40" customWidth="1"/>
    <col min="4596" max="4596" width="9.28515625" style="40" customWidth="1"/>
    <col min="4597" max="4598" width="12.140625" style="40" customWidth="1"/>
    <col min="4599" max="4609" width="9.85546875" style="40" customWidth="1"/>
    <col min="4610" max="4610" width="11.5703125" style="40" customWidth="1"/>
    <col min="4611" max="4611" width="12.7109375" style="40" customWidth="1"/>
    <col min="4612" max="4612" width="9.140625" style="40"/>
    <col min="4613" max="4613" width="11.42578125" style="40" customWidth="1"/>
    <col min="4614" max="4847" width="9.140625" style="40"/>
    <col min="4848" max="4848" width="3.140625" style="40" customWidth="1"/>
    <col min="4849" max="4849" width="6.140625" style="40" customWidth="1"/>
    <col min="4850" max="4850" width="10.28515625" style="40" customWidth="1"/>
    <col min="4851" max="4851" width="34.140625" style="40" customWidth="1"/>
    <col min="4852" max="4852" width="9.28515625" style="40" customWidth="1"/>
    <col min="4853" max="4854" width="12.140625" style="40" customWidth="1"/>
    <col min="4855" max="4865" width="9.85546875" style="40" customWidth="1"/>
    <col min="4866" max="4866" width="11.5703125" style="40" customWidth="1"/>
    <col min="4867" max="4867" width="12.7109375" style="40" customWidth="1"/>
    <col min="4868" max="4868" width="9.140625" style="40"/>
    <col min="4869" max="4869" width="11.42578125" style="40" customWidth="1"/>
    <col min="4870" max="5103" width="9.140625" style="40"/>
    <col min="5104" max="5104" width="3.140625" style="40" customWidth="1"/>
    <col min="5105" max="5105" width="6.140625" style="40" customWidth="1"/>
    <col min="5106" max="5106" width="10.28515625" style="40" customWidth="1"/>
    <col min="5107" max="5107" width="34.140625" style="40" customWidth="1"/>
    <col min="5108" max="5108" width="9.28515625" style="40" customWidth="1"/>
    <col min="5109" max="5110" width="12.140625" style="40" customWidth="1"/>
    <col min="5111" max="5121" width="9.85546875" style="40" customWidth="1"/>
    <col min="5122" max="5122" width="11.5703125" style="40" customWidth="1"/>
    <col min="5123" max="5123" width="12.7109375" style="40" customWidth="1"/>
    <col min="5124" max="5124" width="9.140625" style="40"/>
    <col min="5125" max="5125" width="11.42578125" style="40" customWidth="1"/>
    <col min="5126" max="5359" width="9.140625" style="40"/>
    <col min="5360" max="5360" width="3.140625" style="40" customWidth="1"/>
    <col min="5361" max="5361" width="6.140625" style="40" customWidth="1"/>
    <col min="5362" max="5362" width="10.28515625" style="40" customWidth="1"/>
    <col min="5363" max="5363" width="34.140625" style="40" customWidth="1"/>
    <col min="5364" max="5364" width="9.28515625" style="40" customWidth="1"/>
    <col min="5365" max="5366" width="12.140625" style="40" customWidth="1"/>
    <col min="5367" max="5377" width="9.85546875" style="40" customWidth="1"/>
    <col min="5378" max="5378" width="11.5703125" style="40" customWidth="1"/>
    <col min="5379" max="5379" width="12.7109375" style="40" customWidth="1"/>
    <col min="5380" max="5380" width="9.140625" style="40"/>
    <col min="5381" max="5381" width="11.42578125" style="40" customWidth="1"/>
    <col min="5382" max="5615" width="9.140625" style="40"/>
    <col min="5616" max="5616" width="3.140625" style="40" customWidth="1"/>
    <col min="5617" max="5617" width="6.140625" style="40" customWidth="1"/>
    <col min="5618" max="5618" width="10.28515625" style="40" customWidth="1"/>
    <col min="5619" max="5619" width="34.140625" style="40" customWidth="1"/>
    <col min="5620" max="5620" width="9.28515625" style="40" customWidth="1"/>
    <col min="5621" max="5622" width="12.140625" style="40" customWidth="1"/>
    <col min="5623" max="5633" width="9.85546875" style="40" customWidth="1"/>
    <col min="5634" max="5634" width="11.5703125" style="40" customWidth="1"/>
    <col min="5635" max="5635" width="12.7109375" style="40" customWidth="1"/>
    <col min="5636" max="5636" width="9.140625" style="40"/>
    <col min="5637" max="5637" width="11.42578125" style="40" customWidth="1"/>
    <col min="5638" max="5871" width="9.140625" style="40"/>
    <col min="5872" max="5872" width="3.140625" style="40" customWidth="1"/>
    <col min="5873" max="5873" width="6.140625" style="40" customWidth="1"/>
    <col min="5874" max="5874" width="10.28515625" style="40" customWidth="1"/>
    <col min="5875" max="5875" width="34.140625" style="40" customWidth="1"/>
    <col min="5876" max="5876" width="9.28515625" style="40" customWidth="1"/>
    <col min="5877" max="5878" width="12.140625" style="40" customWidth="1"/>
    <col min="5879" max="5889" width="9.85546875" style="40" customWidth="1"/>
    <col min="5890" max="5890" width="11.5703125" style="40" customWidth="1"/>
    <col min="5891" max="5891" width="12.7109375" style="40" customWidth="1"/>
    <col min="5892" max="5892" width="9.140625" style="40"/>
    <col min="5893" max="5893" width="11.42578125" style="40" customWidth="1"/>
    <col min="5894" max="6127" width="9.140625" style="40"/>
    <col min="6128" max="6128" width="3.140625" style="40" customWidth="1"/>
    <col min="6129" max="6129" width="6.140625" style="40" customWidth="1"/>
    <col min="6130" max="6130" width="10.28515625" style="40" customWidth="1"/>
    <col min="6131" max="6131" width="34.140625" style="40" customWidth="1"/>
    <col min="6132" max="6132" width="9.28515625" style="40" customWidth="1"/>
    <col min="6133" max="6134" width="12.140625" style="40" customWidth="1"/>
    <col min="6135" max="6145" width="9.85546875" style="40" customWidth="1"/>
    <col min="6146" max="6146" width="11.5703125" style="40" customWidth="1"/>
    <col min="6147" max="6147" width="12.7109375" style="40" customWidth="1"/>
    <col min="6148" max="6148" width="9.140625" style="40"/>
    <col min="6149" max="6149" width="11.42578125" style="40" customWidth="1"/>
    <col min="6150" max="6383" width="9.140625" style="40"/>
    <col min="6384" max="6384" width="3.140625" style="40" customWidth="1"/>
    <col min="6385" max="6385" width="6.140625" style="40" customWidth="1"/>
    <col min="6386" max="6386" width="10.28515625" style="40" customWidth="1"/>
    <col min="6387" max="6387" width="34.140625" style="40" customWidth="1"/>
    <col min="6388" max="6388" width="9.28515625" style="40" customWidth="1"/>
    <col min="6389" max="6390" width="12.140625" style="40" customWidth="1"/>
    <col min="6391" max="6401" width="9.85546875" style="40" customWidth="1"/>
    <col min="6402" max="6402" width="11.5703125" style="40" customWidth="1"/>
    <col min="6403" max="6403" width="12.7109375" style="40" customWidth="1"/>
    <col min="6404" max="6404" width="9.140625" style="40"/>
    <col min="6405" max="6405" width="11.42578125" style="40" customWidth="1"/>
    <col min="6406" max="6639" width="9.140625" style="40"/>
    <col min="6640" max="6640" width="3.140625" style="40" customWidth="1"/>
    <col min="6641" max="6641" width="6.140625" style="40" customWidth="1"/>
    <col min="6642" max="6642" width="10.28515625" style="40" customWidth="1"/>
    <col min="6643" max="6643" width="34.140625" style="40" customWidth="1"/>
    <col min="6644" max="6644" width="9.28515625" style="40" customWidth="1"/>
    <col min="6645" max="6646" width="12.140625" style="40" customWidth="1"/>
    <col min="6647" max="6657" width="9.85546875" style="40" customWidth="1"/>
    <col min="6658" max="6658" width="11.5703125" style="40" customWidth="1"/>
    <col min="6659" max="6659" width="12.7109375" style="40" customWidth="1"/>
    <col min="6660" max="6660" width="9.140625" style="40"/>
    <col min="6661" max="6661" width="11.42578125" style="40" customWidth="1"/>
    <col min="6662" max="6895" width="9.140625" style="40"/>
    <col min="6896" max="6896" width="3.140625" style="40" customWidth="1"/>
    <col min="6897" max="6897" width="6.140625" style="40" customWidth="1"/>
    <col min="6898" max="6898" width="10.28515625" style="40" customWidth="1"/>
    <col min="6899" max="6899" width="34.140625" style="40" customWidth="1"/>
    <col min="6900" max="6900" width="9.28515625" style="40" customWidth="1"/>
    <col min="6901" max="6902" width="12.140625" style="40" customWidth="1"/>
    <col min="6903" max="6913" width="9.85546875" style="40" customWidth="1"/>
    <col min="6914" max="6914" width="11.5703125" style="40" customWidth="1"/>
    <col min="6915" max="6915" width="12.7109375" style="40" customWidth="1"/>
    <col min="6916" max="6916" width="9.140625" style="40"/>
    <col min="6917" max="6917" width="11.42578125" style="40" customWidth="1"/>
    <col min="6918" max="7151" width="9.140625" style="40"/>
    <col min="7152" max="7152" width="3.140625" style="40" customWidth="1"/>
    <col min="7153" max="7153" width="6.140625" style="40" customWidth="1"/>
    <col min="7154" max="7154" width="10.28515625" style="40" customWidth="1"/>
    <col min="7155" max="7155" width="34.140625" style="40" customWidth="1"/>
    <col min="7156" max="7156" width="9.28515625" style="40" customWidth="1"/>
    <col min="7157" max="7158" width="12.140625" style="40" customWidth="1"/>
    <col min="7159" max="7169" width="9.85546875" style="40" customWidth="1"/>
    <col min="7170" max="7170" width="11.5703125" style="40" customWidth="1"/>
    <col min="7171" max="7171" width="12.7109375" style="40" customWidth="1"/>
    <col min="7172" max="7172" width="9.140625" style="40"/>
    <col min="7173" max="7173" width="11.42578125" style="40" customWidth="1"/>
    <col min="7174" max="7407" width="9.140625" style="40"/>
    <col min="7408" max="7408" width="3.140625" style="40" customWidth="1"/>
    <col min="7409" max="7409" width="6.140625" style="40" customWidth="1"/>
    <col min="7410" max="7410" width="10.28515625" style="40" customWidth="1"/>
    <col min="7411" max="7411" width="34.140625" style="40" customWidth="1"/>
    <col min="7412" max="7412" width="9.28515625" style="40" customWidth="1"/>
    <col min="7413" max="7414" width="12.140625" style="40" customWidth="1"/>
    <col min="7415" max="7425" width="9.85546875" style="40" customWidth="1"/>
    <col min="7426" max="7426" width="11.5703125" style="40" customWidth="1"/>
    <col min="7427" max="7427" width="12.7109375" style="40" customWidth="1"/>
    <col min="7428" max="7428" width="9.140625" style="40"/>
    <col min="7429" max="7429" width="11.42578125" style="40" customWidth="1"/>
    <col min="7430" max="7663" width="9.140625" style="40"/>
    <col min="7664" max="7664" width="3.140625" style="40" customWidth="1"/>
    <col min="7665" max="7665" width="6.140625" style="40" customWidth="1"/>
    <col min="7666" max="7666" width="10.28515625" style="40" customWidth="1"/>
    <col min="7667" max="7667" width="34.140625" style="40" customWidth="1"/>
    <col min="7668" max="7668" width="9.28515625" style="40" customWidth="1"/>
    <col min="7669" max="7670" width="12.140625" style="40" customWidth="1"/>
    <col min="7671" max="7681" width="9.85546875" style="40" customWidth="1"/>
    <col min="7682" max="7682" width="11.5703125" style="40" customWidth="1"/>
    <col min="7683" max="7683" width="12.7109375" style="40" customWidth="1"/>
    <col min="7684" max="7684" width="9.140625" style="40"/>
    <col min="7685" max="7685" width="11.42578125" style="40" customWidth="1"/>
    <col min="7686" max="7919" width="9.140625" style="40"/>
    <col min="7920" max="7920" width="3.140625" style="40" customWidth="1"/>
    <col min="7921" max="7921" width="6.140625" style="40" customWidth="1"/>
    <col min="7922" max="7922" width="10.28515625" style="40" customWidth="1"/>
    <col min="7923" max="7923" width="34.140625" style="40" customWidth="1"/>
    <col min="7924" max="7924" width="9.28515625" style="40" customWidth="1"/>
    <col min="7925" max="7926" width="12.140625" style="40" customWidth="1"/>
    <col min="7927" max="7937" width="9.85546875" style="40" customWidth="1"/>
    <col min="7938" max="7938" width="11.5703125" style="40" customWidth="1"/>
    <col min="7939" max="7939" width="12.7109375" style="40" customWidth="1"/>
    <col min="7940" max="7940" width="9.140625" style="40"/>
    <col min="7941" max="7941" width="11.42578125" style="40" customWidth="1"/>
    <col min="7942" max="8175" width="9.140625" style="40"/>
    <col min="8176" max="8176" width="3.140625" style="40" customWidth="1"/>
    <col min="8177" max="8177" width="6.140625" style="40" customWidth="1"/>
    <col min="8178" max="8178" width="10.28515625" style="40" customWidth="1"/>
    <col min="8179" max="8179" width="34.140625" style="40" customWidth="1"/>
    <col min="8180" max="8180" width="9.28515625" style="40" customWidth="1"/>
    <col min="8181" max="8182" width="12.140625" style="40" customWidth="1"/>
    <col min="8183" max="8193" width="9.85546875" style="40" customWidth="1"/>
    <col min="8194" max="8194" width="11.5703125" style="40" customWidth="1"/>
    <col min="8195" max="8195" width="12.7109375" style="40" customWidth="1"/>
    <col min="8196" max="8196" width="9.140625" style="40"/>
    <col min="8197" max="8197" width="11.42578125" style="40" customWidth="1"/>
    <col min="8198" max="8431" width="9.140625" style="40"/>
    <col min="8432" max="8432" width="3.140625" style="40" customWidth="1"/>
    <col min="8433" max="8433" width="6.140625" style="40" customWidth="1"/>
    <col min="8434" max="8434" width="10.28515625" style="40" customWidth="1"/>
    <col min="8435" max="8435" width="34.140625" style="40" customWidth="1"/>
    <col min="8436" max="8436" width="9.28515625" style="40" customWidth="1"/>
    <col min="8437" max="8438" width="12.140625" style="40" customWidth="1"/>
    <col min="8439" max="8449" width="9.85546875" style="40" customWidth="1"/>
    <col min="8450" max="8450" width="11.5703125" style="40" customWidth="1"/>
    <col min="8451" max="8451" width="12.7109375" style="40" customWidth="1"/>
    <col min="8452" max="8452" width="9.140625" style="40"/>
    <col min="8453" max="8453" width="11.42578125" style="40" customWidth="1"/>
    <col min="8454" max="8687" width="9.140625" style="40"/>
    <col min="8688" max="8688" width="3.140625" style="40" customWidth="1"/>
    <col min="8689" max="8689" width="6.140625" style="40" customWidth="1"/>
    <col min="8690" max="8690" width="10.28515625" style="40" customWidth="1"/>
    <col min="8691" max="8691" width="34.140625" style="40" customWidth="1"/>
    <col min="8692" max="8692" width="9.28515625" style="40" customWidth="1"/>
    <col min="8693" max="8694" width="12.140625" style="40" customWidth="1"/>
    <col min="8695" max="8705" width="9.85546875" style="40" customWidth="1"/>
    <col min="8706" max="8706" width="11.5703125" style="40" customWidth="1"/>
    <col min="8707" max="8707" width="12.7109375" style="40" customWidth="1"/>
    <col min="8708" max="8708" width="9.140625" style="40"/>
    <col min="8709" max="8709" width="11.42578125" style="40" customWidth="1"/>
    <col min="8710" max="8943" width="9.140625" style="40"/>
    <col min="8944" max="8944" width="3.140625" style="40" customWidth="1"/>
    <col min="8945" max="8945" width="6.140625" style="40" customWidth="1"/>
    <col min="8946" max="8946" width="10.28515625" style="40" customWidth="1"/>
    <col min="8947" max="8947" width="34.140625" style="40" customWidth="1"/>
    <col min="8948" max="8948" width="9.28515625" style="40" customWidth="1"/>
    <col min="8949" max="8950" width="12.140625" style="40" customWidth="1"/>
    <col min="8951" max="8961" width="9.85546875" style="40" customWidth="1"/>
    <col min="8962" max="8962" width="11.5703125" style="40" customWidth="1"/>
    <col min="8963" max="8963" width="12.7109375" style="40" customWidth="1"/>
    <col min="8964" max="8964" width="9.140625" style="40"/>
    <col min="8965" max="8965" width="11.42578125" style="40" customWidth="1"/>
    <col min="8966" max="9199" width="9.140625" style="40"/>
    <col min="9200" max="9200" width="3.140625" style="40" customWidth="1"/>
    <col min="9201" max="9201" width="6.140625" style="40" customWidth="1"/>
    <col min="9202" max="9202" width="10.28515625" style="40" customWidth="1"/>
    <col min="9203" max="9203" width="34.140625" style="40" customWidth="1"/>
    <col min="9204" max="9204" width="9.28515625" style="40" customWidth="1"/>
    <col min="9205" max="9206" width="12.140625" style="40" customWidth="1"/>
    <col min="9207" max="9217" width="9.85546875" style="40" customWidth="1"/>
    <col min="9218" max="9218" width="11.5703125" style="40" customWidth="1"/>
    <col min="9219" max="9219" width="12.7109375" style="40" customWidth="1"/>
    <col min="9220" max="9220" width="9.140625" style="40"/>
    <col min="9221" max="9221" width="11.42578125" style="40" customWidth="1"/>
    <col min="9222" max="9455" width="9.140625" style="40"/>
    <col min="9456" max="9456" width="3.140625" style="40" customWidth="1"/>
    <col min="9457" max="9457" width="6.140625" style="40" customWidth="1"/>
    <col min="9458" max="9458" width="10.28515625" style="40" customWidth="1"/>
    <col min="9459" max="9459" width="34.140625" style="40" customWidth="1"/>
    <col min="9460" max="9460" width="9.28515625" style="40" customWidth="1"/>
    <col min="9461" max="9462" width="12.140625" style="40" customWidth="1"/>
    <col min="9463" max="9473" width="9.85546875" style="40" customWidth="1"/>
    <col min="9474" max="9474" width="11.5703125" style="40" customWidth="1"/>
    <col min="9475" max="9475" width="12.7109375" style="40" customWidth="1"/>
    <col min="9476" max="9476" width="9.140625" style="40"/>
    <col min="9477" max="9477" width="11.42578125" style="40" customWidth="1"/>
    <col min="9478" max="9711" width="9.140625" style="40"/>
    <col min="9712" max="9712" width="3.140625" style="40" customWidth="1"/>
    <col min="9713" max="9713" width="6.140625" style="40" customWidth="1"/>
    <col min="9714" max="9714" width="10.28515625" style="40" customWidth="1"/>
    <col min="9715" max="9715" width="34.140625" style="40" customWidth="1"/>
    <col min="9716" max="9716" width="9.28515625" style="40" customWidth="1"/>
    <col min="9717" max="9718" width="12.140625" style="40" customWidth="1"/>
    <col min="9719" max="9729" width="9.85546875" style="40" customWidth="1"/>
    <col min="9730" max="9730" width="11.5703125" style="40" customWidth="1"/>
    <col min="9731" max="9731" width="12.7109375" style="40" customWidth="1"/>
    <col min="9732" max="9732" width="9.140625" style="40"/>
    <col min="9733" max="9733" width="11.42578125" style="40" customWidth="1"/>
    <col min="9734" max="9967" width="9.140625" style="40"/>
    <col min="9968" max="9968" width="3.140625" style="40" customWidth="1"/>
    <col min="9969" max="9969" width="6.140625" style="40" customWidth="1"/>
    <col min="9970" max="9970" width="10.28515625" style="40" customWidth="1"/>
    <col min="9971" max="9971" width="34.140625" style="40" customWidth="1"/>
    <col min="9972" max="9972" width="9.28515625" style="40" customWidth="1"/>
    <col min="9973" max="9974" width="12.140625" style="40" customWidth="1"/>
    <col min="9975" max="9985" width="9.85546875" style="40" customWidth="1"/>
    <col min="9986" max="9986" width="11.5703125" style="40" customWidth="1"/>
    <col min="9987" max="9987" width="12.7109375" style="40" customWidth="1"/>
    <col min="9988" max="9988" width="9.140625" style="40"/>
    <col min="9989" max="9989" width="11.42578125" style="40" customWidth="1"/>
    <col min="9990" max="10223" width="9.140625" style="40"/>
    <col min="10224" max="10224" width="3.140625" style="40" customWidth="1"/>
    <col min="10225" max="10225" width="6.140625" style="40" customWidth="1"/>
    <col min="10226" max="10226" width="10.28515625" style="40" customWidth="1"/>
    <col min="10227" max="10227" width="34.140625" style="40" customWidth="1"/>
    <col min="10228" max="10228" width="9.28515625" style="40" customWidth="1"/>
    <col min="10229" max="10230" width="12.140625" style="40" customWidth="1"/>
    <col min="10231" max="10241" width="9.85546875" style="40" customWidth="1"/>
    <col min="10242" max="10242" width="11.5703125" style="40" customWidth="1"/>
    <col min="10243" max="10243" width="12.7109375" style="40" customWidth="1"/>
    <col min="10244" max="10244" width="9.140625" style="40"/>
    <col min="10245" max="10245" width="11.42578125" style="40" customWidth="1"/>
    <col min="10246" max="10479" width="9.140625" style="40"/>
    <col min="10480" max="10480" width="3.140625" style="40" customWidth="1"/>
    <col min="10481" max="10481" width="6.140625" style="40" customWidth="1"/>
    <col min="10482" max="10482" width="10.28515625" style="40" customWidth="1"/>
    <col min="10483" max="10483" width="34.140625" style="40" customWidth="1"/>
    <col min="10484" max="10484" width="9.28515625" style="40" customWidth="1"/>
    <col min="10485" max="10486" width="12.140625" style="40" customWidth="1"/>
    <col min="10487" max="10497" width="9.85546875" style="40" customWidth="1"/>
    <col min="10498" max="10498" width="11.5703125" style="40" customWidth="1"/>
    <col min="10499" max="10499" width="12.7109375" style="40" customWidth="1"/>
    <col min="10500" max="10500" width="9.140625" style="40"/>
    <col min="10501" max="10501" width="11.42578125" style="40" customWidth="1"/>
    <col min="10502" max="10735" width="9.140625" style="40"/>
    <col min="10736" max="10736" width="3.140625" style="40" customWidth="1"/>
    <col min="10737" max="10737" width="6.140625" style="40" customWidth="1"/>
    <col min="10738" max="10738" width="10.28515625" style="40" customWidth="1"/>
    <col min="10739" max="10739" width="34.140625" style="40" customWidth="1"/>
    <col min="10740" max="10740" width="9.28515625" style="40" customWidth="1"/>
    <col min="10741" max="10742" width="12.140625" style="40" customWidth="1"/>
    <col min="10743" max="10753" width="9.85546875" style="40" customWidth="1"/>
    <col min="10754" max="10754" width="11.5703125" style="40" customWidth="1"/>
    <col min="10755" max="10755" width="12.7109375" style="40" customWidth="1"/>
    <col min="10756" max="10756" width="9.140625" style="40"/>
    <col min="10757" max="10757" width="11.42578125" style="40" customWidth="1"/>
    <col min="10758" max="10991" width="9.140625" style="40"/>
    <col min="10992" max="10992" width="3.140625" style="40" customWidth="1"/>
    <col min="10993" max="10993" width="6.140625" style="40" customWidth="1"/>
    <col min="10994" max="10994" width="10.28515625" style="40" customWidth="1"/>
    <col min="10995" max="10995" width="34.140625" style="40" customWidth="1"/>
    <col min="10996" max="10996" width="9.28515625" style="40" customWidth="1"/>
    <col min="10997" max="10998" width="12.140625" style="40" customWidth="1"/>
    <col min="10999" max="11009" width="9.85546875" style="40" customWidth="1"/>
    <col min="11010" max="11010" width="11.5703125" style="40" customWidth="1"/>
    <col min="11011" max="11011" width="12.7109375" style="40" customWidth="1"/>
    <col min="11012" max="11012" width="9.140625" style="40"/>
    <col min="11013" max="11013" width="11.42578125" style="40" customWidth="1"/>
    <col min="11014" max="11247" width="9.140625" style="40"/>
    <col min="11248" max="11248" width="3.140625" style="40" customWidth="1"/>
    <col min="11249" max="11249" width="6.140625" style="40" customWidth="1"/>
    <col min="11250" max="11250" width="10.28515625" style="40" customWidth="1"/>
    <col min="11251" max="11251" width="34.140625" style="40" customWidth="1"/>
    <col min="11252" max="11252" width="9.28515625" style="40" customWidth="1"/>
    <col min="11253" max="11254" width="12.140625" style="40" customWidth="1"/>
    <col min="11255" max="11265" width="9.85546875" style="40" customWidth="1"/>
    <col min="11266" max="11266" width="11.5703125" style="40" customWidth="1"/>
    <col min="11267" max="11267" width="12.7109375" style="40" customWidth="1"/>
    <col min="11268" max="11268" width="9.140625" style="40"/>
    <col min="11269" max="11269" width="11.42578125" style="40" customWidth="1"/>
    <col min="11270" max="11503" width="9.140625" style="40"/>
    <col min="11504" max="11504" width="3.140625" style="40" customWidth="1"/>
    <col min="11505" max="11505" width="6.140625" style="40" customWidth="1"/>
    <col min="11506" max="11506" width="10.28515625" style="40" customWidth="1"/>
    <col min="11507" max="11507" width="34.140625" style="40" customWidth="1"/>
    <col min="11508" max="11508" width="9.28515625" style="40" customWidth="1"/>
    <col min="11509" max="11510" width="12.140625" style="40" customWidth="1"/>
    <col min="11511" max="11521" width="9.85546875" style="40" customWidth="1"/>
    <col min="11522" max="11522" width="11.5703125" style="40" customWidth="1"/>
    <col min="11523" max="11523" width="12.7109375" style="40" customWidth="1"/>
    <col min="11524" max="11524" width="9.140625" style="40"/>
    <col min="11525" max="11525" width="11.42578125" style="40" customWidth="1"/>
    <col min="11526" max="11759" width="9.140625" style="40"/>
    <col min="11760" max="11760" width="3.140625" style="40" customWidth="1"/>
    <col min="11761" max="11761" width="6.140625" style="40" customWidth="1"/>
    <col min="11762" max="11762" width="10.28515625" style="40" customWidth="1"/>
    <col min="11763" max="11763" width="34.140625" style="40" customWidth="1"/>
    <col min="11764" max="11764" width="9.28515625" style="40" customWidth="1"/>
    <col min="11765" max="11766" width="12.140625" style="40" customWidth="1"/>
    <col min="11767" max="11777" width="9.85546875" style="40" customWidth="1"/>
    <col min="11778" max="11778" width="11.5703125" style="40" customWidth="1"/>
    <col min="11779" max="11779" width="12.7109375" style="40" customWidth="1"/>
    <col min="11780" max="11780" width="9.140625" style="40"/>
    <col min="11781" max="11781" width="11.42578125" style="40" customWidth="1"/>
    <col min="11782" max="12015" width="9.140625" style="40"/>
    <col min="12016" max="12016" width="3.140625" style="40" customWidth="1"/>
    <col min="12017" max="12017" width="6.140625" style="40" customWidth="1"/>
    <col min="12018" max="12018" width="10.28515625" style="40" customWidth="1"/>
    <col min="12019" max="12019" width="34.140625" style="40" customWidth="1"/>
    <col min="12020" max="12020" width="9.28515625" style="40" customWidth="1"/>
    <col min="12021" max="12022" width="12.140625" style="40" customWidth="1"/>
    <col min="12023" max="12033" width="9.85546875" style="40" customWidth="1"/>
    <col min="12034" max="12034" width="11.5703125" style="40" customWidth="1"/>
    <col min="12035" max="12035" width="12.7109375" style="40" customWidth="1"/>
    <col min="12036" max="12036" width="9.140625" style="40"/>
    <col min="12037" max="12037" width="11.42578125" style="40" customWidth="1"/>
    <col min="12038" max="12271" width="9.140625" style="40"/>
    <col min="12272" max="12272" width="3.140625" style="40" customWidth="1"/>
    <col min="12273" max="12273" width="6.140625" style="40" customWidth="1"/>
    <col min="12274" max="12274" width="10.28515625" style="40" customWidth="1"/>
    <col min="12275" max="12275" width="34.140625" style="40" customWidth="1"/>
    <col min="12276" max="12276" width="9.28515625" style="40" customWidth="1"/>
    <col min="12277" max="12278" width="12.140625" style="40" customWidth="1"/>
    <col min="12279" max="12289" width="9.85546875" style="40" customWidth="1"/>
    <col min="12290" max="12290" width="11.5703125" style="40" customWidth="1"/>
    <col min="12291" max="12291" width="12.7109375" style="40" customWidth="1"/>
    <col min="12292" max="12292" width="9.140625" style="40"/>
    <col min="12293" max="12293" width="11.42578125" style="40" customWidth="1"/>
    <col min="12294" max="12527" width="9.140625" style="40"/>
    <col min="12528" max="12528" width="3.140625" style="40" customWidth="1"/>
    <col min="12529" max="12529" width="6.140625" style="40" customWidth="1"/>
    <col min="12530" max="12530" width="10.28515625" style="40" customWidth="1"/>
    <col min="12531" max="12531" width="34.140625" style="40" customWidth="1"/>
    <col min="12532" max="12532" width="9.28515625" style="40" customWidth="1"/>
    <col min="12533" max="12534" width="12.140625" style="40" customWidth="1"/>
    <col min="12535" max="12545" width="9.85546875" style="40" customWidth="1"/>
    <col min="12546" max="12546" width="11.5703125" style="40" customWidth="1"/>
    <col min="12547" max="12547" width="12.7109375" style="40" customWidth="1"/>
    <col min="12548" max="12548" width="9.140625" style="40"/>
    <col min="12549" max="12549" width="11.42578125" style="40" customWidth="1"/>
    <col min="12550" max="12783" width="9.140625" style="40"/>
    <col min="12784" max="12784" width="3.140625" style="40" customWidth="1"/>
    <col min="12785" max="12785" width="6.140625" style="40" customWidth="1"/>
    <col min="12786" max="12786" width="10.28515625" style="40" customWidth="1"/>
    <col min="12787" max="12787" width="34.140625" style="40" customWidth="1"/>
    <col min="12788" max="12788" width="9.28515625" style="40" customWidth="1"/>
    <col min="12789" max="12790" width="12.140625" style="40" customWidth="1"/>
    <col min="12791" max="12801" width="9.85546875" style="40" customWidth="1"/>
    <col min="12802" max="12802" width="11.5703125" style="40" customWidth="1"/>
    <col min="12803" max="12803" width="12.7109375" style="40" customWidth="1"/>
    <col min="12804" max="12804" width="9.140625" style="40"/>
    <col min="12805" max="12805" width="11.42578125" style="40" customWidth="1"/>
    <col min="12806" max="13039" width="9.140625" style="40"/>
    <col min="13040" max="13040" width="3.140625" style="40" customWidth="1"/>
    <col min="13041" max="13041" width="6.140625" style="40" customWidth="1"/>
    <col min="13042" max="13042" width="10.28515625" style="40" customWidth="1"/>
    <col min="13043" max="13043" width="34.140625" style="40" customWidth="1"/>
    <col min="13044" max="13044" width="9.28515625" style="40" customWidth="1"/>
    <col min="13045" max="13046" width="12.140625" style="40" customWidth="1"/>
    <col min="13047" max="13057" width="9.85546875" style="40" customWidth="1"/>
    <col min="13058" max="13058" width="11.5703125" style="40" customWidth="1"/>
    <col min="13059" max="13059" width="12.7109375" style="40" customWidth="1"/>
    <col min="13060" max="13060" width="9.140625" style="40"/>
    <col min="13061" max="13061" width="11.42578125" style="40" customWidth="1"/>
    <col min="13062" max="13295" width="9.140625" style="40"/>
    <col min="13296" max="13296" width="3.140625" style="40" customWidth="1"/>
    <col min="13297" max="13297" width="6.140625" style="40" customWidth="1"/>
    <col min="13298" max="13298" width="10.28515625" style="40" customWidth="1"/>
    <col min="13299" max="13299" width="34.140625" style="40" customWidth="1"/>
    <col min="13300" max="13300" width="9.28515625" style="40" customWidth="1"/>
    <col min="13301" max="13302" width="12.140625" style="40" customWidth="1"/>
    <col min="13303" max="13313" width="9.85546875" style="40" customWidth="1"/>
    <col min="13314" max="13314" width="11.5703125" style="40" customWidth="1"/>
    <col min="13315" max="13315" width="12.7109375" style="40" customWidth="1"/>
    <col min="13316" max="13316" width="9.140625" style="40"/>
    <col min="13317" max="13317" width="11.42578125" style="40" customWidth="1"/>
    <col min="13318" max="13551" width="9.140625" style="40"/>
    <col min="13552" max="13552" width="3.140625" style="40" customWidth="1"/>
    <col min="13553" max="13553" width="6.140625" style="40" customWidth="1"/>
    <col min="13554" max="13554" width="10.28515625" style="40" customWidth="1"/>
    <col min="13555" max="13555" width="34.140625" style="40" customWidth="1"/>
    <col min="13556" max="13556" width="9.28515625" style="40" customWidth="1"/>
    <col min="13557" max="13558" width="12.140625" style="40" customWidth="1"/>
    <col min="13559" max="13569" width="9.85546875" style="40" customWidth="1"/>
    <col min="13570" max="13570" width="11.5703125" style="40" customWidth="1"/>
    <col min="13571" max="13571" width="12.7109375" style="40" customWidth="1"/>
    <col min="13572" max="13572" width="9.140625" style="40"/>
    <col min="13573" max="13573" width="11.42578125" style="40" customWidth="1"/>
    <col min="13574" max="13807" width="9.140625" style="40"/>
    <col min="13808" max="13808" width="3.140625" style="40" customWidth="1"/>
    <col min="13809" max="13809" width="6.140625" style="40" customWidth="1"/>
    <col min="13810" max="13810" width="10.28515625" style="40" customWidth="1"/>
    <col min="13811" max="13811" width="34.140625" style="40" customWidth="1"/>
    <col min="13812" max="13812" width="9.28515625" style="40" customWidth="1"/>
    <col min="13813" max="13814" width="12.140625" style="40" customWidth="1"/>
    <col min="13815" max="13825" width="9.85546875" style="40" customWidth="1"/>
    <col min="13826" max="13826" width="11.5703125" style="40" customWidth="1"/>
    <col min="13827" max="13827" width="12.7109375" style="40" customWidth="1"/>
    <col min="13828" max="13828" width="9.140625" style="40"/>
    <col min="13829" max="13829" width="11.42578125" style="40" customWidth="1"/>
    <col min="13830" max="14063" width="9.140625" style="40"/>
    <col min="14064" max="14064" width="3.140625" style="40" customWidth="1"/>
    <col min="14065" max="14065" width="6.140625" style="40" customWidth="1"/>
    <col min="14066" max="14066" width="10.28515625" style="40" customWidth="1"/>
    <col min="14067" max="14067" width="34.140625" style="40" customWidth="1"/>
    <col min="14068" max="14068" width="9.28515625" style="40" customWidth="1"/>
    <col min="14069" max="14070" width="12.140625" style="40" customWidth="1"/>
    <col min="14071" max="14081" width="9.85546875" style="40" customWidth="1"/>
    <col min="14082" max="14082" width="11.5703125" style="40" customWidth="1"/>
    <col min="14083" max="14083" width="12.7109375" style="40" customWidth="1"/>
    <col min="14084" max="14084" width="9.140625" style="40"/>
    <col min="14085" max="14085" width="11.42578125" style="40" customWidth="1"/>
    <col min="14086" max="14319" width="9.140625" style="40"/>
    <col min="14320" max="14320" width="3.140625" style="40" customWidth="1"/>
    <col min="14321" max="14321" width="6.140625" style="40" customWidth="1"/>
    <col min="14322" max="14322" width="10.28515625" style="40" customWidth="1"/>
    <col min="14323" max="14323" width="34.140625" style="40" customWidth="1"/>
    <col min="14324" max="14324" width="9.28515625" style="40" customWidth="1"/>
    <col min="14325" max="14326" width="12.140625" style="40" customWidth="1"/>
    <col min="14327" max="14337" width="9.85546875" style="40" customWidth="1"/>
    <col min="14338" max="14338" width="11.5703125" style="40" customWidth="1"/>
    <col min="14339" max="14339" width="12.7109375" style="40" customWidth="1"/>
    <col min="14340" max="14340" width="9.140625" style="40"/>
    <col min="14341" max="14341" width="11.42578125" style="40" customWidth="1"/>
    <col min="14342" max="14575" width="9.140625" style="40"/>
    <col min="14576" max="14576" width="3.140625" style="40" customWidth="1"/>
    <col min="14577" max="14577" width="6.140625" style="40" customWidth="1"/>
    <col min="14578" max="14578" width="10.28515625" style="40" customWidth="1"/>
    <col min="14579" max="14579" width="34.140625" style="40" customWidth="1"/>
    <col min="14580" max="14580" width="9.28515625" style="40" customWidth="1"/>
    <col min="14581" max="14582" width="12.140625" style="40" customWidth="1"/>
    <col min="14583" max="14593" width="9.85546875" style="40" customWidth="1"/>
    <col min="14594" max="14594" width="11.5703125" style="40" customWidth="1"/>
    <col min="14595" max="14595" width="12.7109375" style="40" customWidth="1"/>
    <col min="14596" max="14596" width="9.140625" style="40"/>
    <col min="14597" max="14597" width="11.42578125" style="40" customWidth="1"/>
    <col min="14598" max="14831" width="9.140625" style="40"/>
    <col min="14832" max="14832" width="3.140625" style="40" customWidth="1"/>
    <col min="14833" max="14833" width="6.140625" style="40" customWidth="1"/>
    <col min="14834" max="14834" width="10.28515625" style="40" customWidth="1"/>
    <col min="14835" max="14835" width="34.140625" style="40" customWidth="1"/>
    <col min="14836" max="14836" width="9.28515625" style="40" customWidth="1"/>
    <col min="14837" max="14838" width="12.140625" style="40" customWidth="1"/>
    <col min="14839" max="14849" width="9.85546875" style="40" customWidth="1"/>
    <col min="14850" max="14850" width="11.5703125" style="40" customWidth="1"/>
    <col min="14851" max="14851" width="12.7109375" style="40" customWidth="1"/>
    <col min="14852" max="14852" width="9.140625" style="40"/>
    <col min="14853" max="14853" width="11.42578125" style="40" customWidth="1"/>
    <col min="14854" max="15087" width="9.140625" style="40"/>
    <col min="15088" max="15088" width="3.140625" style="40" customWidth="1"/>
    <col min="15089" max="15089" width="6.140625" style="40" customWidth="1"/>
    <col min="15090" max="15090" width="10.28515625" style="40" customWidth="1"/>
    <col min="15091" max="15091" width="34.140625" style="40" customWidth="1"/>
    <col min="15092" max="15092" width="9.28515625" style="40" customWidth="1"/>
    <col min="15093" max="15094" width="12.140625" style="40" customWidth="1"/>
    <col min="15095" max="15105" width="9.85546875" style="40" customWidth="1"/>
    <col min="15106" max="15106" width="11.5703125" style="40" customWidth="1"/>
    <col min="15107" max="15107" width="12.7109375" style="40" customWidth="1"/>
    <col min="15108" max="15108" width="9.140625" style="40"/>
    <col min="15109" max="15109" width="11.42578125" style="40" customWidth="1"/>
    <col min="15110" max="15343" width="9.140625" style="40"/>
    <col min="15344" max="15344" width="3.140625" style="40" customWidth="1"/>
    <col min="15345" max="15345" width="6.140625" style="40" customWidth="1"/>
    <col min="15346" max="15346" width="10.28515625" style="40" customWidth="1"/>
    <col min="15347" max="15347" width="34.140625" style="40" customWidth="1"/>
    <col min="15348" max="15348" width="9.28515625" style="40" customWidth="1"/>
    <col min="15349" max="15350" width="12.140625" style="40" customWidth="1"/>
    <col min="15351" max="15361" width="9.85546875" style="40" customWidth="1"/>
    <col min="15362" max="15362" width="11.5703125" style="40" customWidth="1"/>
    <col min="15363" max="15363" width="12.7109375" style="40" customWidth="1"/>
    <col min="15364" max="15364" width="9.140625" style="40"/>
    <col min="15365" max="15365" width="11.42578125" style="40" customWidth="1"/>
    <col min="15366" max="15599" width="9.140625" style="40"/>
    <col min="15600" max="15600" width="3.140625" style="40" customWidth="1"/>
    <col min="15601" max="15601" width="6.140625" style="40" customWidth="1"/>
    <col min="15602" max="15602" width="10.28515625" style="40" customWidth="1"/>
    <col min="15603" max="15603" width="34.140625" style="40" customWidth="1"/>
    <col min="15604" max="15604" width="9.28515625" style="40" customWidth="1"/>
    <col min="15605" max="15606" width="12.140625" style="40" customWidth="1"/>
    <col min="15607" max="15617" width="9.85546875" style="40" customWidth="1"/>
    <col min="15618" max="15618" width="11.5703125" style="40" customWidth="1"/>
    <col min="15619" max="15619" width="12.7109375" style="40" customWidth="1"/>
    <col min="15620" max="15620" width="9.140625" style="40"/>
    <col min="15621" max="15621" width="11.42578125" style="40" customWidth="1"/>
    <col min="15622" max="15855" width="9.140625" style="40"/>
    <col min="15856" max="15856" width="3.140625" style="40" customWidth="1"/>
    <col min="15857" max="15857" width="6.140625" style="40" customWidth="1"/>
    <col min="15858" max="15858" width="10.28515625" style="40" customWidth="1"/>
    <col min="15859" max="15859" width="34.140625" style="40" customWidth="1"/>
    <col min="15860" max="15860" width="9.28515625" style="40" customWidth="1"/>
    <col min="15861" max="15862" width="12.140625" style="40" customWidth="1"/>
    <col min="15863" max="15873" width="9.85546875" style="40" customWidth="1"/>
    <col min="15874" max="15874" width="11.5703125" style="40" customWidth="1"/>
    <col min="15875" max="15875" width="12.7109375" style="40" customWidth="1"/>
    <col min="15876" max="15876" width="9.140625" style="40"/>
    <col min="15877" max="15877" width="11.42578125" style="40" customWidth="1"/>
    <col min="15878" max="16111" width="9.140625" style="40"/>
    <col min="16112" max="16112" width="3.140625" style="40" customWidth="1"/>
    <col min="16113" max="16113" width="6.140625" style="40" customWidth="1"/>
    <col min="16114" max="16114" width="10.28515625" style="40" customWidth="1"/>
    <col min="16115" max="16115" width="34.140625" style="40" customWidth="1"/>
    <col min="16116" max="16116" width="9.28515625" style="40" customWidth="1"/>
    <col min="16117" max="16118" width="12.140625" style="40" customWidth="1"/>
    <col min="16119" max="16129" width="9.85546875" style="40" customWidth="1"/>
    <col min="16130" max="16130" width="11.5703125" style="40" customWidth="1"/>
    <col min="16131" max="16131" width="12.7109375" style="40" customWidth="1"/>
    <col min="16132" max="16132" width="9.140625" style="40"/>
    <col min="16133" max="16133" width="11.42578125" style="40" customWidth="1"/>
    <col min="16134" max="16384" width="9.140625" style="40"/>
  </cols>
  <sheetData>
    <row r="1" spans="2:12" s="46" customFormat="1" x14ac:dyDescent="0.25">
      <c r="C1" s="158" t="s">
        <v>523</v>
      </c>
      <c r="D1" s="158" t="s">
        <v>524</v>
      </c>
      <c r="E1" s="158" t="s">
        <v>525</v>
      </c>
      <c r="F1" s="50"/>
      <c r="G1" s="45"/>
      <c r="H1" s="45"/>
      <c r="I1" s="45"/>
      <c r="J1" s="45"/>
      <c r="K1" s="45"/>
      <c r="L1" s="45"/>
    </row>
    <row r="2" spans="2:12" s="46" customFormat="1" x14ac:dyDescent="0.25">
      <c r="B2" s="138" t="s">
        <v>0</v>
      </c>
      <c r="C2" s="138"/>
      <c r="D2" s="138"/>
      <c r="E2" s="138"/>
      <c r="F2" s="44"/>
      <c r="G2" s="45"/>
      <c r="H2" s="45"/>
      <c r="I2" s="45"/>
      <c r="J2" s="45"/>
      <c r="K2" s="45"/>
      <c r="L2" s="45"/>
    </row>
    <row r="3" spans="2:12" s="46" customFormat="1" x14ac:dyDescent="0.25">
      <c r="B3" s="138" t="s">
        <v>409</v>
      </c>
      <c r="C3" s="138"/>
      <c r="D3" s="138"/>
      <c r="E3" s="138"/>
      <c r="F3" s="44"/>
      <c r="G3" s="45"/>
      <c r="H3" s="45"/>
      <c r="I3" s="45"/>
      <c r="J3" s="45"/>
      <c r="K3" s="45"/>
      <c r="L3" s="45"/>
    </row>
    <row r="4" spans="2:12" s="46" customFormat="1" ht="16.5" thickBot="1" x14ac:dyDescent="0.3">
      <c r="B4" s="47" t="s">
        <v>410</v>
      </c>
      <c r="C4" s="47"/>
      <c r="D4" s="47"/>
      <c r="E4" s="47"/>
      <c r="F4" s="44"/>
      <c r="G4" s="45"/>
      <c r="H4" s="45"/>
      <c r="I4" s="45"/>
      <c r="J4" s="45"/>
      <c r="K4" s="45"/>
      <c r="L4" s="45"/>
    </row>
    <row r="5" spans="2:12" s="46" customFormat="1" ht="16.5" thickBot="1" x14ac:dyDescent="0.3">
      <c r="B5" s="47"/>
      <c r="C5" s="47"/>
      <c r="D5" s="48" t="s">
        <v>2</v>
      </c>
      <c r="E5" s="47"/>
      <c r="F5" s="44"/>
      <c r="G5" s="45"/>
      <c r="H5" s="45"/>
      <c r="I5" s="45"/>
      <c r="J5" s="45"/>
      <c r="K5" s="45"/>
      <c r="L5" s="45"/>
    </row>
    <row r="6" spans="2:12" s="46" customFormat="1" x14ac:dyDescent="0.25">
      <c r="C6" s="49"/>
      <c r="D6" s="49"/>
      <c r="E6" s="49"/>
      <c r="F6" s="50"/>
      <c r="G6" s="45"/>
      <c r="H6" s="45"/>
      <c r="I6" s="45"/>
      <c r="J6" s="45"/>
      <c r="K6" s="45"/>
      <c r="L6" s="45"/>
    </row>
    <row r="7" spans="2:12" s="46" customFormat="1" ht="15.75" customHeight="1" x14ac:dyDescent="0.25">
      <c r="B7" s="139" t="s">
        <v>3</v>
      </c>
      <c r="C7" s="139" t="s">
        <v>4</v>
      </c>
      <c r="D7" s="51"/>
      <c r="E7" s="141" t="s">
        <v>6</v>
      </c>
      <c r="F7" s="148" t="s">
        <v>7</v>
      </c>
      <c r="G7" s="142" t="s">
        <v>8</v>
      </c>
      <c r="H7" s="143"/>
      <c r="I7" s="142" t="s">
        <v>9</v>
      </c>
      <c r="J7" s="143"/>
      <c r="K7" s="52"/>
      <c r="L7" s="144" t="s">
        <v>11</v>
      </c>
    </row>
    <row r="8" spans="2:12" s="56" customFormat="1" ht="74.25" customHeight="1" x14ac:dyDescent="0.25">
      <c r="B8" s="140"/>
      <c r="C8" s="140"/>
      <c r="D8" s="51" t="s">
        <v>5</v>
      </c>
      <c r="E8" s="141"/>
      <c r="F8" s="149"/>
      <c r="G8" s="53" t="s">
        <v>12</v>
      </c>
      <c r="H8" s="54" t="s">
        <v>11</v>
      </c>
      <c r="I8" s="53" t="s">
        <v>12</v>
      </c>
      <c r="J8" s="54" t="s">
        <v>11</v>
      </c>
      <c r="K8" s="55" t="s">
        <v>10</v>
      </c>
      <c r="L8" s="145"/>
    </row>
    <row r="9" spans="2:12" s="56" customFormat="1" ht="25.5" customHeight="1" x14ac:dyDescent="0.25">
      <c r="B9" s="146" t="s">
        <v>411</v>
      </c>
      <c r="C9" s="147"/>
      <c r="D9" s="147"/>
      <c r="E9" s="147"/>
      <c r="F9" s="57"/>
      <c r="G9" s="58"/>
      <c r="H9" s="59"/>
      <c r="I9" s="60"/>
      <c r="J9" s="59"/>
      <c r="K9" s="61"/>
      <c r="L9" s="62"/>
    </row>
    <row r="10" spans="2:12" s="73" customFormat="1" ht="44.25" customHeight="1" x14ac:dyDescent="0.25">
      <c r="B10" s="63" t="s">
        <v>412</v>
      </c>
      <c r="C10" s="64" t="s">
        <v>413</v>
      </c>
      <c r="D10" s="65" t="s">
        <v>250</v>
      </c>
      <c r="E10" s="66">
        <v>2</v>
      </c>
      <c r="F10" s="67"/>
      <c r="G10" s="68"/>
      <c r="H10" s="69"/>
      <c r="I10" s="70"/>
      <c r="J10" s="71"/>
      <c r="K10" s="70"/>
      <c r="L10" s="72">
        <f t="shared" ref="L10:L72" si="0">H10+J10</f>
        <v>0</v>
      </c>
    </row>
    <row r="11" spans="2:12" s="73" customFormat="1" ht="44.25" customHeight="1" x14ac:dyDescent="0.25">
      <c r="B11" s="63" t="s">
        <v>400</v>
      </c>
      <c r="C11" s="64" t="s">
        <v>414</v>
      </c>
      <c r="D11" s="65" t="s">
        <v>250</v>
      </c>
      <c r="E11" s="66">
        <f>15</f>
        <v>15</v>
      </c>
      <c r="F11" s="74"/>
      <c r="G11" s="74"/>
      <c r="H11" s="69"/>
      <c r="I11" s="68"/>
      <c r="J11" s="71"/>
      <c r="K11" s="70"/>
      <c r="L11" s="72">
        <f t="shared" si="0"/>
        <v>0</v>
      </c>
    </row>
    <row r="12" spans="2:12" s="73" customFormat="1" ht="44.25" customHeight="1" x14ac:dyDescent="0.25">
      <c r="B12" s="63" t="s">
        <v>415</v>
      </c>
      <c r="C12" s="64" t="s">
        <v>416</v>
      </c>
      <c r="D12" s="65" t="s">
        <v>250</v>
      </c>
      <c r="E12" s="66">
        <f>25</f>
        <v>25</v>
      </c>
      <c r="F12" s="67"/>
      <c r="G12" s="75"/>
      <c r="H12" s="69"/>
      <c r="I12" s="70"/>
      <c r="J12" s="71"/>
      <c r="K12" s="70"/>
      <c r="L12" s="72">
        <f t="shared" si="0"/>
        <v>0</v>
      </c>
    </row>
    <row r="13" spans="2:12" s="73" customFormat="1" ht="51.75" customHeight="1" x14ac:dyDescent="0.25">
      <c r="B13" s="63" t="s">
        <v>417</v>
      </c>
      <c r="C13" s="64" t="s">
        <v>418</v>
      </c>
      <c r="D13" s="65" t="s">
        <v>250</v>
      </c>
      <c r="E13" s="66">
        <f>15</f>
        <v>15</v>
      </c>
      <c r="F13" s="67"/>
      <c r="G13" s="76"/>
      <c r="H13" s="69"/>
      <c r="I13" s="70"/>
      <c r="J13" s="71"/>
      <c r="K13" s="70"/>
      <c r="L13" s="72">
        <f t="shared" si="0"/>
        <v>0</v>
      </c>
    </row>
    <row r="14" spans="2:12" s="56" customFormat="1" ht="40.5" customHeight="1" x14ac:dyDescent="0.25">
      <c r="B14" s="63" t="s">
        <v>419</v>
      </c>
      <c r="C14" s="64" t="s">
        <v>420</v>
      </c>
      <c r="D14" s="65" t="s">
        <v>250</v>
      </c>
      <c r="E14" s="66">
        <f>11</f>
        <v>11</v>
      </c>
      <c r="F14" s="68"/>
      <c r="G14" s="75"/>
      <c r="H14" s="69"/>
      <c r="I14" s="74"/>
      <c r="J14" s="71"/>
      <c r="K14" s="77"/>
      <c r="L14" s="72">
        <f t="shared" si="0"/>
        <v>0</v>
      </c>
    </row>
    <row r="15" spans="2:12" s="73" customFormat="1" ht="51" customHeight="1" x14ac:dyDescent="0.25">
      <c r="B15" s="63" t="s">
        <v>421</v>
      </c>
      <c r="C15" s="64" t="s">
        <v>422</v>
      </c>
      <c r="D15" s="65" t="s">
        <v>16</v>
      </c>
      <c r="E15" s="66">
        <v>4</v>
      </c>
      <c r="F15" s="68"/>
      <c r="G15" s="75"/>
      <c r="H15" s="69"/>
      <c r="I15" s="70"/>
      <c r="J15" s="71"/>
      <c r="K15" s="70"/>
      <c r="L15" s="72">
        <f t="shared" si="0"/>
        <v>0</v>
      </c>
    </row>
    <row r="16" spans="2:12" s="73" customFormat="1" ht="55.5" customHeight="1" x14ac:dyDescent="0.25">
      <c r="B16" s="63" t="s">
        <v>401</v>
      </c>
      <c r="C16" s="64" t="s">
        <v>423</v>
      </c>
      <c r="D16" s="65" t="s">
        <v>16</v>
      </c>
      <c r="E16" s="66">
        <v>1</v>
      </c>
      <c r="F16" s="68"/>
      <c r="G16" s="74"/>
      <c r="H16" s="69"/>
      <c r="I16" s="78"/>
      <c r="J16" s="71"/>
      <c r="K16" s="70"/>
      <c r="L16" s="72">
        <f t="shared" si="0"/>
        <v>0</v>
      </c>
    </row>
    <row r="17" spans="2:13" s="73" customFormat="1" ht="57.75" customHeight="1" x14ac:dyDescent="0.25">
      <c r="B17" s="63" t="s">
        <v>402</v>
      </c>
      <c r="C17" s="64" t="s">
        <v>424</v>
      </c>
      <c r="D17" s="65" t="s">
        <v>16</v>
      </c>
      <c r="E17" s="66">
        <v>2</v>
      </c>
      <c r="F17" s="67"/>
      <c r="G17" s="79"/>
      <c r="H17" s="69"/>
      <c r="I17" s="70"/>
      <c r="J17" s="71"/>
      <c r="K17" s="70"/>
      <c r="L17" s="72">
        <f t="shared" si="0"/>
        <v>0</v>
      </c>
      <c r="M17" s="80"/>
    </row>
    <row r="18" spans="2:13" s="73" customFormat="1" ht="44.25" customHeight="1" x14ac:dyDescent="0.25">
      <c r="B18" s="63" t="s">
        <v>403</v>
      </c>
      <c r="C18" s="64" t="s">
        <v>425</v>
      </c>
      <c r="D18" s="65" t="s">
        <v>16</v>
      </c>
      <c r="E18" s="66">
        <v>1</v>
      </c>
      <c r="F18" s="70"/>
      <c r="G18" s="70"/>
      <c r="H18" s="69"/>
      <c r="I18" s="81"/>
      <c r="J18" s="71"/>
      <c r="K18" s="70"/>
      <c r="L18" s="72">
        <f t="shared" si="0"/>
        <v>0</v>
      </c>
    </row>
    <row r="19" spans="2:13" s="73" customFormat="1" ht="44.25" customHeight="1" x14ac:dyDescent="0.25">
      <c r="B19" s="63" t="s">
        <v>426</v>
      </c>
      <c r="C19" s="64" t="s">
        <v>427</v>
      </c>
      <c r="D19" s="65" t="s">
        <v>16</v>
      </c>
      <c r="E19" s="66">
        <v>1</v>
      </c>
      <c r="F19" s="70"/>
      <c r="G19" s="70"/>
      <c r="H19" s="69"/>
      <c r="I19" s="81"/>
      <c r="J19" s="71"/>
      <c r="K19" s="70"/>
      <c r="L19" s="72">
        <f t="shared" si="0"/>
        <v>0</v>
      </c>
    </row>
    <row r="20" spans="2:13" s="73" customFormat="1" ht="44.25" customHeight="1" x14ac:dyDescent="0.25">
      <c r="B20" s="63" t="s">
        <v>404</v>
      </c>
      <c r="C20" s="64" t="s">
        <v>428</v>
      </c>
      <c r="D20" s="65" t="s">
        <v>267</v>
      </c>
      <c r="E20" s="82">
        <v>6.8</v>
      </c>
      <c r="F20" s="70"/>
      <c r="G20" s="70"/>
      <c r="H20" s="69"/>
      <c r="I20" s="81"/>
      <c r="J20" s="71"/>
      <c r="K20" s="70"/>
      <c r="L20" s="72">
        <f t="shared" si="0"/>
        <v>0</v>
      </c>
    </row>
    <row r="21" spans="2:13" s="73" customFormat="1" ht="44.25" customHeight="1" x14ac:dyDescent="0.25">
      <c r="B21" s="63" t="s">
        <v>405</v>
      </c>
      <c r="C21" s="64" t="s">
        <v>429</v>
      </c>
      <c r="D21" s="65" t="s">
        <v>270</v>
      </c>
      <c r="E21" s="82">
        <v>0.15</v>
      </c>
      <c r="F21" s="70"/>
      <c r="G21" s="70"/>
      <c r="H21" s="69"/>
      <c r="I21" s="81"/>
      <c r="J21" s="71"/>
      <c r="K21" s="70"/>
      <c r="L21" s="72">
        <f t="shared" si="0"/>
        <v>0</v>
      </c>
    </row>
    <row r="22" spans="2:13" s="73" customFormat="1" ht="44.25" customHeight="1" x14ac:dyDescent="0.25">
      <c r="B22" s="63" t="s">
        <v>406</v>
      </c>
      <c r="C22" s="64" t="s">
        <v>430</v>
      </c>
      <c r="D22" s="65" t="s">
        <v>270</v>
      </c>
      <c r="E22" s="82">
        <v>0.02</v>
      </c>
      <c r="F22" s="83"/>
      <c r="G22" s="70"/>
      <c r="H22" s="69"/>
      <c r="I22" s="81"/>
      <c r="J22" s="71"/>
      <c r="K22" s="70"/>
      <c r="L22" s="72">
        <f t="shared" si="0"/>
        <v>0</v>
      </c>
    </row>
    <row r="23" spans="2:13" s="73" customFormat="1" ht="44.25" customHeight="1" x14ac:dyDescent="0.25">
      <c r="B23" s="63" t="s">
        <v>431</v>
      </c>
      <c r="C23" s="64" t="s">
        <v>432</v>
      </c>
      <c r="D23" s="65" t="s">
        <v>270</v>
      </c>
      <c r="E23" s="82">
        <v>0.25</v>
      </c>
      <c r="F23" s="83"/>
      <c r="G23" s="70"/>
      <c r="H23" s="69"/>
      <c r="I23" s="81"/>
      <c r="J23" s="71"/>
      <c r="K23" s="70"/>
      <c r="L23" s="72">
        <f t="shared" si="0"/>
        <v>0</v>
      </c>
    </row>
    <row r="24" spans="2:13" s="73" customFormat="1" ht="44.25" customHeight="1" x14ac:dyDescent="0.25">
      <c r="B24" s="63" t="s">
        <v>407</v>
      </c>
      <c r="C24" s="64" t="s">
        <v>433</v>
      </c>
      <c r="D24" s="65" t="s">
        <v>270</v>
      </c>
      <c r="E24" s="82">
        <v>0.15</v>
      </c>
      <c r="F24" s="74"/>
      <c r="G24" s="74"/>
      <c r="H24" s="69"/>
      <c r="I24" s="78"/>
      <c r="J24" s="71"/>
      <c r="K24" s="70"/>
      <c r="L24" s="72">
        <f t="shared" si="0"/>
        <v>0</v>
      </c>
    </row>
    <row r="25" spans="2:13" s="56" customFormat="1" ht="42.75" customHeight="1" x14ac:dyDescent="0.25">
      <c r="B25" s="63" t="s">
        <v>434</v>
      </c>
      <c r="C25" s="84" t="s">
        <v>435</v>
      </c>
      <c r="D25" s="65" t="s">
        <v>270</v>
      </c>
      <c r="E25" s="82">
        <v>0.11</v>
      </c>
      <c r="F25" s="74"/>
      <c r="G25" s="74"/>
      <c r="H25" s="69"/>
      <c r="I25" s="85"/>
      <c r="J25" s="71"/>
      <c r="K25" s="70"/>
      <c r="L25" s="72">
        <f t="shared" si="0"/>
        <v>0</v>
      </c>
    </row>
    <row r="26" spans="2:13" s="73" customFormat="1" ht="33" customHeight="1" x14ac:dyDescent="0.25">
      <c r="B26" s="136" t="s">
        <v>436</v>
      </c>
      <c r="C26" s="137"/>
      <c r="D26" s="137"/>
      <c r="E26" s="137"/>
      <c r="F26" s="74"/>
      <c r="G26" s="74"/>
      <c r="H26" s="69"/>
      <c r="I26" s="78"/>
      <c r="J26" s="71"/>
      <c r="K26" s="70"/>
      <c r="L26" s="72">
        <f t="shared" si="0"/>
        <v>0</v>
      </c>
    </row>
    <row r="27" spans="2:13" s="86" customFormat="1" ht="42" customHeight="1" x14ac:dyDescent="0.25">
      <c r="B27" s="63" t="s">
        <v>437</v>
      </c>
      <c r="C27" s="84" t="s">
        <v>413</v>
      </c>
      <c r="D27" s="65" t="s">
        <v>250</v>
      </c>
      <c r="E27" s="66">
        <v>7</v>
      </c>
      <c r="F27" s="74"/>
      <c r="G27" s="74"/>
      <c r="H27" s="69"/>
      <c r="I27" s="78"/>
      <c r="J27" s="71"/>
      <c r="K27" s="69"/>
      <c r="L27" s="72">
        <f t="shared" si="0"/>
        <v>0</v>
      </c>
    </row>
    <row r="28" spans="2:13" s="86" customFormat="1" ht="42" customHeight="1" x14ac:dyDescent="0.25">
      <c r="B28" s="63" t="s">
        <v>33</v>
      </c>
      <c r="C28" s="84" t="s">
        <v>438</v>
      </c>
      <c r="D28" s="65" t="s">
        <v>250</v>
      </c>
      <c r="E28" s="66">
        <f>15</f>
        <v>15</v>
      </c>
      <c r="F28" s="68"/>
      <c r="G28" s="75"/>
      <c r="H28" s="69"/>
      <c r="I28" s="81"/>
      <c r="J28" s="71"/>
      <c r="K28" s="69"/>
      <c r="L28" s="72">
        <f t="shared" si="0"/>
        <v>0</v>
      </c>
    </row>
    <row r="29" spans="2:13" s="86" customFormat="1" ht="42" customHeight="1" x14ac:dyDescent="0.25">
      <c r="B29" s="63" t="s">
        <v>39</v>
      </c>
      <c r="C29" s="84" t="s">
        <v>439</v>
      </c>
      <c r="D29" s="65" t="s">
        <v>250</v>
      </c>
      <c r="E29" s="66">
        <f>23</f>
        <v>23</v>
      </c>
      <c r="F29" s="68"/>
      <c r="G29" s="75"/>
      <c r="H29" s="69"/>
      <c r="I29" s="81"/>
      <c r="J29" s="71"/>
      <c r="K29" s="69"/>
      <c r="L29" s="72">
        <f t="shared" si="0"/>
        <v>0</v>
      </c>
    </row>
    <row r="30" spans="2:13" s="86" customFormat="1" ht="42" customHeight="1" x14ac:dyDescent="0.25">
      <c r="B30" s="63" t="s">
        <v>44</v>
      </c>
      <c r="C30" s="84" t="s">
        <v>416</v>
      </c>
      <c r="D30" s="65" t="s">
        <v>250</v>
      </c>
      <c r="E30" s="66">
        <f>25</f>
        <v>25</v>
      </c>
      <c r="F30" s="67"/>
      <c r="G30" s="74"/>
      <c r="H30" s="69"/>
      <c r="I30" s="69"/>
      <c r="J30" s="71"/>
      <c r="K30" s="69"/>
      <c r="L30" s="72">
        <f t="shared" si="0"/>
        <v>0</v>
      </c>
    </row>
    <row r="31" spans="2:13" s="86" customFormat="1" ht="45.75" customHeight="1" x14ac:dyDescent="0.25">
      <c r="B31" s="63" t="s">
        <v>48</v>
      </c>
      <c r="C31" s="84" t="s">
        <v>418</v>
      </c>
      <c r="D31" s="65" t="s">
        <v>250</v>
      </c>
      <c r="E31" s="66">
        <f>15</f>
        <v>15</v>
      </c>
      <c r="F31" s="68"/>
      <c r="G31" s="75"/>
      <c r="H31" s="69"/>
      <c r="I31" s="69"/>
      <c r="J31" s="71"/>
      <c r="K31" s="69"/>
      <c r="L31" s="72">
        <f t="shared" si="0"/>
        <v>0</v>
      </c>
    </row>
    <row r="32" spans="2:13" s="73" customFormat="1" ht="45.75" customHeight="1" x14ac:dyDescent="0.25">
      <c r="B32" s="63" t="s">
        <v>52</v>
      </c>
      <c r="C32" s="84" t="s">
        <v>420</v>
      </c>
      <c r="D32" s="65" t="s">
        <v>250</v>
      </c>
      <c r="E32" s="66">
        <f>11</f>
        <v>11</v>
      </c>
      <c r="F32" s="67"/>
      <c r="G32" s="74"/>
      <c r="H32" s="69"/>
      <c r="I32" s="70"/>
      <c r="J32" s="71"/>
      <c r="K32" s="70"/>
      <c r="L32" s="72">
        <f t="shared" si="0"/>
        <v>0</v>
      </c>
    </row>
    <row r="33" spans="2:13" s="73" customFormat="1" ht="45.75" customHeight="1" x14ac:dyDescent="0.25">
      <c r="B33" s="63" t="s">
        <v>56</v>
      </c>
      <c r="C33" s="84" t="s">
        <v>422</v>
      </c>
      <c r="D33" s="65" t="s">
        <v>16</v>
      </c>
      <c r="E33" s="66">
        <v>6</v>
      </c>
      <c r="F33" s="74"/>
      <c r="G33" s="74"/>
      <c r="H33" s="69"/>
      <c r="I33" s="81"/>
      <c r="J33" s="71"/>
      <c r="K33" s="70"/>
      <c r="L33" s="72">
        <f t="shared" si="0"/>
        <v>0</v>
      </c>
    </row>
    <row r="34" spans="2:13" s="86" customFormat="1" ht="45.75" customHeight="1" x14ac:dyDescent="0.25">
      <c r="B34" s="63" t="s">
        <v>61</v>
      </c>
      <c r="C34" s="84" t="s">
        <v>440</v>
      </c>
      <c r="D34" s="65" t="s">
        <v>16</v>
      </c>
      <c r="E34" s="66">
        <v>2</v>
      </c>
      <c r="F34" s="67"/>
      <c r="G34" s="74"/>
      <c r="H34" s="69"/>
      <c r="I34" s="69"/>
      <c r="J34" s="71"/>
      <c r="K34" s="69"/>
      <c r="L34" s="72">
        <f t="shared" si="0"/>
        <v>0</v>
      </c>
    </row>
    <row r="35" spans="2:13" s="86" customFormat="1" ht="59.25" customHeight="1" x14ac:dyDescent="0.25">
      <c r="B35" s="63" t="s">
        <v>63</v>
      </c>
      <c r="C35" s="84" t="s">
        <v>441</v>
      </c>
      <c r="D35" s="65" t="s">
        <v>16</v>
      </c>
      <c r="E35" s="66">
        <v>2</v>
      </c>
      <c r="F35" s="67"/>
      <c r="G35" s="74"/>
      <c r="H35" s="69"/>
      <c r="I35" s="69"/>
      <c r="J35" s="71"/>
      <c r="K35" s="69"/>
      <c r="L35" s="72">
        <f t="shared" si="0"/>
        <v>0</v>
      </c>
    </row>
    <row r="36" spans="2:13" s="86" customFormat="1" ht="45.75" customHeight="1" x14ac:dyDescent="0.25">
      <c r="B36" s="63" t="s">
        <v>65</v>
      </c>
      <c r="C36" s="84" t="s">
        <v>425</v>
      </c>
      <c r="D36" s="65" t="s">
        <v>16</v>
      </c>
      <c r="E36" s="82">
        <v>2</v>
      </c>
      <c r="F36" s="67"/>
      <c r="G36" s="74"/>
      <c r="H36" s="69"/>
      <c r="I36" s="69"/>
      <c r="J36" s="71"/>
      <c r="K36" s="69"/>
      <c r="L36" s="72">
        <f t="shared" si="0"/>
        <v>0</v>
      </c>
    </row>
    <row r="37" spans="2:13" s="87" customFormat="1" ht="45.75" customHeight="1" x14ac:dyDescent="0.25">
      <c r="B37" s="63" t="s">
        <v>68</v>
      </c>
      <c r="C37" s="84" t="s">
        <v>427</v>
      </c>
      <c r="D37" s="65" t="s">
        <v>16</v>
      </c>
      <c r="E37" s="66">
        <v>1</v>
      </c>
      <c r="F37" s="67"/>
      <c r="G37" s="74"/>
      <c r="H37" s="69"/>
      <c r="I37" s="78"/>
      <c r="J37" s="71"/>
      <c r="K37" s="69"/>
      <c r="L37" s="72">
        <f t="shared" si="0"/>
        <v>0</v>
      </c>
    </row>
    <row r="38" spans="2:13" s="87" customFormat="1" ht="40.5" customHeight="1" x14ac:dyDescent="0.25">
      <c r="B38" s="63" t="s">
        <v>70</v>
      </c>
      <c r="C38" s="84" t="s">
        <v>428</v>
      </c>
      <c r="D38" s="65" t="s">
        <v>267</v>
      </c>
      <c r="E38" s="82">
        <v>9.6</v>
      </c>
      <c r="F38" s="67"/>
      <c r="G38" s="88"/>
      <c r="H38" s="69"/>
      <c r="I38" s="69"/>
      <c r="J38" s="71"/>
      <c r="K38" s="69"/>
      <c r="L38" s="72">
        <f t="shared" si="0"/>
        <v>0</v>
      </c>
    </row>
    <row r="39" spans="2:13" s="87" customFormat="1" ht="33.75" customHeight="1" x14ac:dyDescent="0.25">
      <c r="B39" s="63" t="s">
        <v>72</v>
      </c>
      <c r="C39" s="84" t="s">
        <v>430</v>
      </c>
      <c r="D39" s="65" t="s">
        <v>270</v>
      </c>
      <c r="E39" s="82">
        <v>7.0000000000000007E-2</v>
      </c>
      <c r="F39" s="67"/>
      <c r="G39" s="88"/>
      <c r="H39" s="69"/>
      <c r="I39" s="69"/>
      <c r="J39" s="71"/>
      <c r="K39" s="69"/>
      <c r="L39" s="72">
        <f t="shared" si="0"/>
        <v>0</v>
      </c>
    </row>
    <row r="40" spans="2:13" s="89" customFormat="1" ht="38.25" customHeight="1" x14ac:dyDescent="0.25">
      <c r="B40" s="63" t="s">
        <v>74</v>
      </c>
      <c r="C40" s="84" t="s">
        <v>429</v>
      </c>
      <c r="D40" s="65" t="s">
        <v>270</v>
      </c>
      <c r="E40" s="82">
        <v>0.15</v>
      </c>
      <c r="F40" s="67"/>
      <c r="G40" s="74"/>
      <c r="H40" s="69"/>
      <c r="I40" s="78"/>
      <c r="J40" s="71"/>
      <c r="K40" s="70"/>
      <c r="L40" s="72">
        <f t="shared" si="0"/>
        <v>0</v>
      </c>
    </row>
    <row r="41" spans="2:13" s="87" customFormat="1" ht="33.75" customHeight="1" x14ac:dyDescent="0.25">
      <c r="B41" s="63" t="s">
        <v>76</v>
      </c>
      <c r="C41" s="84" t="s">
        <v>442</v>
      </c>
      <c r="D41" s="65" t="s">
        <v>270</v>
      </c>
      <c r="E41" s="82">
        <v>0.23</v>
      </c>
      <c r="F41" s="67"/>
      <c r="G41" s="74"/>
      <c r="H41" s="69"/>
      <c r="I41" s="69"/>
      <c r="J41" s="71"/>
      <c r="K41" s="69"/>
      <c r="L41" s="72">
        <f t="shared" si="0"/>
        <v>0</v>
      </c>
    </row>
    <row r="42" spans="2:13" s="87" customFormat="1" ht="33.75" customHeight="1" x14ac:dyDescent="0.25">
      <c r="B42" s="63" t="s">
        <v>79</v>
      </c>
      <c r="C42" s="84" t="s">
        <v>432</v>
      </c>
      <c r="D42" s="65" t="s">
        <v>270</v>
      </c>
      <c r="E42" s="82">
        <v>0.25</v>
      </c>
      <c r="F42" s="74"/>
      <c r="G42" s="74"/>
      <c r="H42" s="69"/>
      <c r="I42" s="78"/>
      <c r="J42" s="71"/>
      <c r="K42" s="69"/>
      <c r="L42" s="72">
        <f t="shared" si="0"/>
        <v>0</v>
      </c>
    </row>
    <row r="43" spans="2:13" s="89" customFormat="1" ht="33.75" customHeight="1" x14ac:dyDescent="0.25">
      <c r="B43" s="63" t="s">
        <v>81</v>
      </c>
      <c r="C43" s="84" t="s">
        <v>433</v>
      </c>
      <c r="D43" s="65" t="s">
        <v>270</v>
      </c>
      <c r="E43" s="82">
        <v>0.15</v>
      </c>
      <c r="F43" s="67"/>
      <c r="G43" s="74"/>
      <c r="H43" s="69"/>
      <c r="I43" s="70"/>
      <c r="J43" s="71"/>
      <c r="K43" s="70"/>
      <c r="L43" s="72">
        <f t="shared" si="0"/>
        <v>0</v>
      </c>
    </row>
    <row r="44" spans="2:13" s="89" customFormat="1" ht="33.75" customHeight="1" x14ac:dyDescent="0.25">
      <c r="B44" s="63" t="s">
        <v>83</v>
      </c>
      <c r="C44" s="84" t="s">
        <v>435</v>
      </c>
      <c r="D44" s="65" t="s">
        <v>270</v>
      </c>
      <c r="E44" s="82">
        <v>0.11</v>
      </c>
      <c r="F44" s="67"/>
      <c r="G44" s="74"/>
      <c r="H44" s="69"/>
      <c r="I44" s="70"/>
      <c r="J44" s="71"/>
      <c r="K44" s="70"/>
      <c r="L44" s="72">
        <f t="shared" si="0"/>
        <v>0</v>
      </c>
    </row>
    <row r="45" spans="2:13" s="87" customFormat="1" ht="20.100000000000001" customHeight="1" x14ac:dyDescent="0.25">
      <c r="B45" s="136" t="s">
        <v>443</v>
      </c>
      <c r="C45" s="137"/>
      <c r="D45" s="137"/>
      <c r="E45" s="137"/>
      <c r="F45" s="67"/>
      <c r="G45" s="74"/>
      <c r="H45" s="69"/>
      <c r="I45" s="69"/>
      <c r="J45" s="71"/>
      <c r="K45" s="69"/>
      <c r="L45" s="72">
        <f t="shared" si="0"/>
        <v>0</v>
      </c>
    </row>
    <row r="46" spans="2:13" s="87" customFormat="1" ht="36.75" customHeight="1" x14ac:dyDescent="0.25">
      <c r="B46" s="63" t="s">
        <v>87</v>
      </c>
      <c r="C46" s="84" t="s">
        <v>444</v>
      </c>
      <c r="D46" s="65" t="s">
        <v>250</v>
      </c>
      <c r="E46" s="66">
        <v>74.849999999999994</v>
      </c>
      <c r="F46" s="67"/>
      <c r="G46" s="74"/>
      <c r="H46" s="69"/>
      <c r="I46" s="69"/>
      <c r="J46" s="71"/>
      <c r="K46" s="69"/>
      <c r="L46" s="72">
        <f t="shared" si="0"/>
        <v>0</v>
      </c>
    </row>
    <row r="47" spans="2:13" s="89" customFormat="1" ht="20.100000000000001" customHeight="1" x14ac:dyDescent="0.25">
      <c r="B47" s="136" t="s">
        <v>445</v>
      </c>
      <c r="C47" s="137"/>
      <c r="D47" s="137"/>
      <c r="E47" s="137"/>
      <c r="F47" s="67"/>
      <c r="G47" s="74"/>
      <c r="H47" s="69"/>
      <c r="I47" s="70"/>
      <c r="J47" s="71"/>
      <c r="K47" s="70"/>
      <c r="L47" s="72">
        <f t="shared" si="0"/>
        <v>0</v>
      </c>
    </row>
    <row r="48" spans="2:13" s="87" customFormat="1" ht="20.100000000000001" customHeight="1" x14ac:dyDescent="0.25">
      <c r="B48" s="63" t="s">
        <v>91</v>
      </c>
      <c r="C48" s="84" t="s">
        <v>446</v>
      </c>
      <c r="D48" s="65" t="s">
        <v>16</v>
      </c>
      <c r="E48" s="66">
        <v>58</v>
      </c>
      <c r="F48" s="67"/>
      <c r="G48" s="74"/>
      <c r="H48" s="69"/>
      <c r="I48" s="69"/>
      <c r="J48" s="71"/>
      <c r="K48" s="69"/>
      <c r="L48" s="72">
        <f t="shared" si="0"/>
        <v>0</v>
      </c>
      <c r="M48" s="90"/>
    </row>
    <row r="49" spans="2:12" s="87" customFormat="1" ht="20.100000000000001" customHeight="1" x14ac:dyDescent="0.25">
      <c r="B49" s="63" t="s">
        <v>96</v>
      </c>
      <c r="C49" s="84" t="s">
        <v>447</v>
      </c>
      <c r="D49" s="65" t="s">
        <v>16</v>
      </c>
      <c r="E49" s="66">
        <v>1</v>
      </c>
      <c r="F49" s="91"/>
      <c r="G49" s="75"/>
      <c r="H49" s="69"/>
      <c r="I49" s="69"/>
      <c r="J49" s="71"/>
      <c r="K49" s="69"/>
      <c r="L49" s="72">
        <f t="shared" si="0"/>
        <v>0</v>
      </c>
    </row>
    <row r="50" spans="2:12" s="89" customFormat="1" ht="20.100000000000001" customHeight="1" x14ac:dyDescent="0.25">
      <c r="B50" s="63" t="s">
        <v>98</v>
      </c>
      <c r="C50" s="84" t="s">
        <v>448</v>
      </c>
      <c r="D50" s="65" t="s">
        <v>16</v>
      </c>
      <c r="E50" s="66">
        <v>16</v>
      </c>
      <c r="F50" s="67"/>
      <c r="G50" s="74"/>
      <c r="H50" s="69"/>
      <c r="I50" s="70"/>
      <c r="J50" s="71"/>
      <c r="K50" s="70"/>
      <c r="L50" s="72">
        <f t="shared" si="0"/>
        <v>0</v>
      </c>
    </row>
    <row r="51" spans="2:12" s="87" customFormat="1" ht="20.100000000000001" customHeight="1" x14ac:dyDescent="0.25">
      <c r="B51" s="63" t="s">
        <v>102</v>
      </c>
      <c r="C51" s="84" t="s">
        <v>449</v>
      </c>
      <c r="D51" s="65" t="s">
        <v>450</v>
      </c>
      <c r="E51" s="66">
        <f>1</f>
        <v>1</v>
      </c>
      <c r="F51" s="67"/>
      <c r="G51" s="74"/>
      <c r="H51" s="69"/>
      <c r="I51" s="69"/>
      <c r="J51" s="71"/>
      <c r="K51" s="69"/>
      <c r="L51" s="72">
        <f t="shared" si="0"/>
        <v>0</v>
      </c>
    </row>
    <row r="52" spans="2:12" s="87" customFormat="1" ht="20.100000000000001" customHeight="1" x14ac:dyDescent="0.25">
      <c r="B52" s="63" t="s">
        <v>104</v>
      </c>
      <c r="C52" s="84" t="s">
        <v>451</v>
      </c>
      <c r="D52" s="65" t="s">
        <v>450</v>
      </c>
      <c r="E52" s="66">
        <v>16</v>
      </c>
      <c r="F52" s="67"/>
      <c r="G52" s="74"/>
      <c r="H52" s="69"/>
      <c r="I52" s="69"/>
      <c r="J52" s="71"/>
      <c r="K52" s="69"/>
      <c r="L52" s="72">
        <f t="shared" si="0"/>
        <v>0</v>
      </c>
    </row>
    <row r="53" spans="2:12" s="87" customFormat="1" ht="41.25" customHeight="1" x14ac:dyDescent="0.25">
      <c r="B53" s="63" t="s">
        <v>106</v>
      </c>
      <c r="C53" s="84" t="s">
        <v>452</v>
      </c>
      <c r="D53" s="65" t="s">
        <v>16</v>
      </c>
      <c r="E53" s="66">
        <f>140</f>
        <v>140</v>
      </c>
      <c r="F53" s="74"/>
      <c r="G53" s="74"/>
      <c r="H53" s="69"/>
      <c r="I53" s="78"/>
      <c r="J53" s="71"/>
      <c r="K53" s="69"/>
      <c r="L53" s="72">
        <f t="shared" si="0"/>
        <v>0</v>
      </c>
    </row>
    <row r="54" spans="2:12" s="87" customFormat="1" ht="41.25" customHeight="1" x14ac:dyDescent="0.25">
      <c r="B54" s="63" t="s">
        <v>108</v>
      </c>
      <c r="C54" s="84" t="s">
        <v>453</v>
      </c>
      <c r="D54" s="65" t="s">
        <v>16</v>
      </c>
      <c r="E54" s="66">
        <v>57</v>
      </c>
      <c r="F54" s="74"/>
      <c r="G54" s="74"/>
      <c r="H54" s="69"/>
      <c r="I54" s="81"/>
      <c r="J54" s="71"/>
      <c r="K54" s="69"/>
      <c r="L54" s="72">
        <f t="shared" si="0"/>
        <v>0</v>
      </c>
    </row>
    <row r="55" spans="2:12" s="89" customFormat="1" ht="41.25" customHeight="1" x14ac:dyDescent="0.25">
      <c r="B55" s="63" t="s">
        <v>110</v>
      </c>
      <c r="C55" s="84" t="s">
        <v>454</v>
      </c>
      <c r="D55" s="65" t="s">
        <v>16</v>
      </c>
      <c r="E55" s="66">
        <v>16</v>
      </c>
      <c r="F55" s="68"/>
      <c r="G55" s="74"/>
      <c r="H55" s="69"/>
      <c r="I55" s="78"/>
      <c r="J55" s="71"/>
      <c r="K55" s="70"/>
      <c r="L55" s="72">
        <f t="shared" si="0"/>
        <v>0</v>
      </c>
    </row>
    <row r="56" spans="2:12" s="92" customFormat="1" ht="41.25" customHeight="1" x14ac:dyDescent="0.25">
      <c r="B56" s="63" t="s">
        <v>114</v>
      </c>
      <c r="C56" s="84" t="s">
        <v>455</v>
      </c>
      <c r="D56" s="65" t="s">
        <v>250</v>
      </c>
      <c r="E56" s="66">
        <v>35</v>
      </c>
      <c r="F56" s="74"/>
      <c r="G56" s="74"/>
      <c r="H56" s="69"/>
      <c r="I56" s="78"/>
      <c r="J56" s="71"/>
      <c r="K56" s="37"/>
      <c r="L56" s="72">
        <f t="shared" si="0"/>
        <v>0</v>
      </c>
    </row>
    <row r="57" spans="2:12" s="92" customFormat="1" ht="41.25" customHeight="1" x14ac:dyDescent="0.25">
      <c r="B57" s="63" t="s">
        <v>456</v>
      </c>
      <c r="C57" s="84" t="s">
        <v>457</v>
      </c>
      <c r="D57" s="65" t="s">
        <v>16</v>
      </c>
      <c r="E57" s="66">
        <v>1</v>
      </c>
      <c r="F57" s="68"/>
      <c r="G57" s="75"/>
      <c r="H57" s="69"/>
      <c r="I57" s="37"/>
      <c r="J57" s="71"/>
      <c r="K57" s="37"/>
      <c r="L57" s="72">
        <f t="shared" si="0"/>
        <v>0</v>
      </c>
    </row>
    <row r="58" spans="2:12" s="92" customFormat="1" ht="41.25" customHeight="1" x14ac:dyDescent="0.25">
      <c r="B58" s="63" t="s">
        <v>458</v>
      </c>
      <c r="C58" s="84" t="s">
        <v>459</v>
      </c>
      <c r="D58" s="65" t="s">
        <v>250</v>
      </c>
      <c r="E58" s="66">
        <v>5</v>
      </c>
      <c r="F58" s="68"/>
      <c r="G58" s="75"/>
      <c r="H58" s="69"/>
      <c r="I58" s="93"/>
      <c r="J58" s="71"/>
      <c r="K58" s="37"/>
      <c r="L58" s="72">
        <f t="shared" si="0"/>
        <v>0</v>
      </c>
    </row>
    <row r="59" spans="2:12" s="92" customFormat="1" ht="41.25" customHeight="1" x14ac:dyDescent="0.25">
      <c r="B59" s="63" t="s">
        <v>119</v>
      </c>
      <c r="C59" s="84" t="s">
        <v>452</v>
      </c>
      <c r="D59" s="65" t="s">
        <v>16</v>
      </c>
      <c r="E59" s="66">
        <v>1</v>
      </c>
      <c r="F59" s="74"/>
      <c r="G59" s="74"/>
      <c r="H59" s="69"/>
      <c r="I59" s="78"/>
      <c r="J59" s="71"/>
      <c r="K59" s="37"/>
      <c r="L59" s="72">
        <f t="shared" si="0"/>
        <v>0</v>
      </c>
    </row>
    <row r="60" spans="2:12" s="92" customFormat="1" ht="25.5" customHeight="1" x14ac:dyDescent="0.25">
      <c r="B60" s="63" t="s">
        <v>408</v>
      </c>
      <c r="C60" s="84" t="s">
        <v>460</v>
      </c>
      <c r="D60" s="65" t="s">
        <v>461</v>
      </c>
      <c r="E60" s="66">
        <v>57</v>
      </c>
      <c r="F60" s="74"/>
      <c r="G60" s="74"/>
      <c r="H60" s="69"/>
      <c r="I60" s="78"/>
      <c r="J60" s="71"/>
      <c r="K60" s="37"/>
      <c r="L60" s="72">
        <f t="shared" si="0"/>
        <v>0</v>
      </c>
    </row>
    <row r="61" spans="2:12" s="92" customFormat="1" ht="33" customHeight="1" x14ac:dyDescent="0.25">
      <c r="B61" s="63" t="s">
        <v>462</v>
      </c>
      <c r="C61" s="84" t="s">
        <v>463</v>
      </c>
      <c r="D61" s="65" t="s">
        <v>16</v>
      </c>
      <c r="E61" s="82">
        <v>16</v>
      </c>
      <c r="F61" s="74"/>
      <c r="G61" s="74"/>
      <c r="H61" s="69"/>
      <c r="I61" s="78"/>
      <c r="J61" s="71"/>
      <c r="K61" s="37"/>
      <c r="L61" s="72">
        <f t="shared" si="0"/>
        <v>0</v>
      </c>
    </row>
    <row r="62" spans="2:12" s="92" customFormat="1" ht="64.5" customHeight="1" x14ac:dyDescent="0.25">
      <c r="B62" s="63" t="s">
        <v>126</v>
      </c>
      <c r="C62" s="84" t="s">
        <v>464</v>
      </c>
      <c r="D62" s="65" t="s">
        <v>24</v>
      </c>
      <c r="E62" s="66">
        <v>16</v>
      </c>
      <c r="F62" s="74"/>
      <c r="G62" s="74"/>
      <c r="H62" s="69"/>
      <c r="I62" s="78"/>
      <c r="J62" s="71"/>
      <c r="K62" s="37"/>
      <c r="L62" s="72">
        <f t="shared" si="0"/>
        <v>0</v>
      </c>
    </row>
    <row r="63" spans="2:12" s="92" customFormat="1" ht="33" customHeight="1" x14ac:dyDescent="0.25">
      <c r="B63" s="63" t="s">
        <v>128</v>
      </c>
      <c r="C63" s="84" t="s">
        <v>465</v>
      </c>
      <c r="D63" s="65" t="s">
        <v>16</v>
      </c>
      <c r="E63" s="66">
        <v>218</v>
      </c>
      <c r="F63" s="74"/>
      <c r="G63" s="74"/>
      <c r="H63" s="69"/>
      <c r="I63" s="37"/>
      <c r="J63" s="71"/>
      <c r="K63" s="37"/>
      <c r="L63" s="72">
        <f t="shared" si="0"/>
        <v>0</v>
      </c>
    </row>
    <row r="64" spans="2:12" s="92" customFormat="1" ht="20.25" customHeight="1" x14ac:dyDescent="0.25">
      <c r="B64" s="154" t="s">
        <v>118</v>
      </c>
      <c r="C64" s="137"/>
      <c r="D64" s="137"/>
      <c r="E64" s="137"/>
      <c r="F64" s="74"/>
      <c r="G64" s="74"/>
      <c r="H64" s="69"/>
      <c r="I64" s="78"/>
      <c r="J64" s="71"/>
      <c r="K64" s="37"/>
      <c r="L64" s="72">
        <f t="shared" si="0"/>
        <v>0</v>
      </c>
    </row>
    <row r="65" spans="2:12" s="92" customFormat="1" ht="37.5" customHeight="1" x14ac:dyDescent="0.25">
      <c r="B65" s="63" t="s">
        <v>132</v>
      </c>
      <c r="C65" s="84" t="s">
        <v>466</v>
      </c>
      <c r="D65" s="65" t="s">
        <v>121</v>
      </c>
      <c r="E65" s="66">
        <v>10</v>
      </c>
      <c r="F65" s="67"/>
      <c r="G65" s="74"/>
      <c r="H65" s="69"/>
      <c r="I65" s="78"/>
      <c r="J65" s="71"/>
      <c r="K65" s="37"/>
      <c r="L65" s="72">
        <f t="shared" si="0"/>
        <v>0</v>
      </c>
    </row>
    <row r="66" spans="2:12" s="92" customFormat="1" ht="37.5" customHeight="1" x14ac:dyDescent="0.25">
      <c r="B66" s="63" t="s">
        <v>136</v>
      </c>
      <c r="C66" s="84" t="s">
        <v>467</v>
      </c>
      <c r="D66" s="65" t="s">
        <v>121</v>
      </c>
      <c r="E66" s="66">
        <v>28</v>
      </c>
      <c r="F66" s="67"/>
      <c r="G66" s="74"/>
      <c r="H66" s="69"/>
      <c r="I66" s="78"/>
      <c r="J66" s="71"/>
      <c r="K66" s="37"/>
      <c r="L66" s="72">
        <f t="shared" si="0"/>
        <v>0</v>
      </c>
    </row>
    <row r="67" spans="2:12" s="92" customFormat="1" ht="37.5" customHeight="1" x14ac:dyDescent="0.25">
      <c r="B67" s="63" t="s">
        <v>140</v>
      </c>
      <c r="C67" s="84" t="s">
        <v>468</v>
      </c>
      <c r="D67" s="65" t="s">
        <v>121</v>
      </c>
      <c r="E67" s="66">
        <v>20</v>
      </c>
      <c r="F67" s="67"/>
      <c r="G67" s="74"/>
      <c r="H67" s="69"/>
      <c r="I67" s="37"/>
      <c r="J67" s="71"/>
      <c r="K67" s="37"/>
      <c r="L67" s="72">
        <f t="shared" si="0"/>
        <v>0</v>
      </c>
    </row>
    <row r="68" spans="2:12" s="92" customFormat="1" ht="37.5" customHeight="1" x14ac:dyDescent="0.25">
      <c r="B68" s="63" t="s">
        <v>144</v>
      </c>
      <c r="C68" s="84" t="s">
        <v>469</v>
      </c>
      <c r="D68" s="65" t="s">
        <v>121</v>
      </c>
      <c r="E68" s="66">
        <v>400</v>
      </c>
      <c r="F68" s="67"/>
      <c r="G68" s="74"/>
      <c r="H68" s="69"/>
      <c r="I68" s="37"/>
      <c r="J68" s="71"/>
      <c r="K68" s="37"/>
      <c r="L68" s="72">
        <f t="shared" si="0"/>
        <v>0</v>
      </c>
    </row>
    <row r="69" spans="2:12" s="92" customFormat="1" ht="38.25" customHeight="1" x14ac:dyDescent="0.25">
      <c r="B69" s="63" t="s">
        <v>148</v>
      </c>
      <c r="C69" s="84" t="s">
        <v>470</v>
      </c>
      <c r="D69" s="65" t="s">
        <v>121</v>
      </c>
      <c r="E69" s="66">
        <v>970</v>
      </c>
      <c r="F69" s="74"/>
      <c r="G69" s="74"/>
      <c r="H69" s="69"/>
      <c r="I69" s="37"/>
      <c r="J69" s="71"/>
      <c r="K69" s="37"/>
      <c r="L69" s="72">
        <f t="shared" si="0"/>
        <v>0</v>
      </c>
    </row>
    <row r="70" spans="2:12" s="92" customFormat="1" ht="33" customHeight="1" x14ac:dyDescent="0.25">
      <c r="B70" s="63" t="s">
        <v>150</v>
      </c>
      <c r="C70" s="84" t="s">
        <v>471</v>
      </c>
      <c r="D70" s="65" t="s">
        <v>270</v>
      </c>
      <c r="E70" s="82">
        <v>6.5</v>
      </c>
      <c r="F70" s="74"/>
      <c r="G70" s="74"/>
      <c r="H70" s="69"/>
      <c r="I70" s="74"/>
      <c r="J70" s="71"/>
      <c r="K70" s="37"/>
      <c r="L70" s="72">
        <f t="shared" si="0"/>
        <v>0</v>
      </c>
    </row>
    <row r="71" spans="2:12" s="92" customFormat="1" ht="35.25" customHeight="1" x14ac:dyDescent="0.25">
      <c r="B71" s="63" t="s">
        <v>152</v>
      </c>
      <c r="C71" s="84" t="s">
        <v>471</v>
      </c>
      <c r="D71" s="65" t="s">
        <v>270</v>
      </c>
      <c r="E71" s="82">
        <v>0.57999999999999996</v>
      </c>
      <c r="F71" s="94"/>
      <c r="G71" s="94"/>
      <c r="H71" s="95"/>
      <c r="I71" s="96"/>
      <c r="J71" s="97"/>
      <c r="K71" s="96"/>
      <c r="L71" s="98">
        <f t="shared" si="0"/>
        <v>0</v>
      </c>
    </row>
    <row r="72" spans="2:12" s="92" customFormat="1" ht="20.100000000000001" customHeight="1" x14ac:dyDescent="0.25">
      <c r="B72" s="155" t="s">
        <v>472</v>
      </c>
      <c r="C72" s="156"/>
      <c r="D72" s="156"/>
      <c r="E72" s="156"/>
      <c r="F72" s="99"/>
      <c r="G72" s="99"/>
      <c r="H72" s="100"/>
      <c r="I72" s="101"/>
      <c r="J72" s="100"/>
      <c r="K72" s="100"/>
      <c r="L72" s="102">
        <f t="shared" si="0"/>
        <v>0</v>
      </c>
    </row>
    <row r="73" spans="2:12" s="92" customFormat="1" ht="38.25" x14ac:dyDescent="0.25">
      <c r="B73" s="63" t="s">
        <v>154</v>
      </c>
      <c r="C73" s="84" t="s">
        <v>473</v>
      </c>
      <c r="D73" s="65" t="s">
        <v>250</v>
      </c>
      <c r="E73" s="82">
        <v>9.18</v>
      </c>
      <c r="F73" s="103"/>
      <c r="G73" s="103"/>
      <c r="H73" s="100"/>
      <c r="I73" s="103"/>
      <c r="J73" s="103"/>
      <c r="K73" s="103"/>
      <c r="L73" s="104">
        <f>H73</f>
        <v>0</v>
      </c>
    </row>
    <row r="74" spans="2:12" s="92" customFormat="1" ht="38.25" x14ac:dyDescent="0.25">
      <c r="B74" s="63" t="s">
        <v>156</v>
      </c>
      <c r="C74" s="84" t="s">
        <v>474</v>
      </c>
      <c r="D74" s="65" t="s">
        <v>250</v>
      </c>
      <c r="E74" s="82">
        <v>4.08</v>
      </c>
      <c r="F74" s="99"/>
      <c r="G74" s="99"/>
      <c r="H74" s="100"/>
      <c r="I74" s="99"/>
      <c r="J74" s="100"/>
      <c r="K74" s="100"/>
      <c r="L74" s="102">
        <f>H74+J74</f>
        <v>0</v>
      </c>
    </row>
    <row r="75" spans="2:12" s="92" customFormat="1" ht="18.75" customHeight="1" x14ac:dyDescent="0.25">
      <c r="B75" s="136" t="s">
        <v>475</v>
      </c>
      <c r="C75" s="137"/>
      <c r="D75" s="137"/>
      <c r="E75" s="137"/>
      <c r="F75" s="103"/>
      <c r="G75" s="103"/>
      <c r="H75" s="100"/>
      <c r="I75" s="103"/>
      <c r="J75" s="103"/>
      <c r="K75" s="103"/>
      <c r="L75" s="104"/>
    </row>
    <row r="76" spans="2:12" s="92" customFormat="1" ht="29.25" customHeight="1" x14ac:dyDescent="0.25">
      <c r="B76" s="63" t="s">
        <v>160</v>
      </c>
      <c r="C76" s="84" t="s">
        <v>476</v>
      </c>
      <c r="D76" s="65" t="s">
        <v>16</v>
      </c>
      <c r="E76" s="66">
        <v>58</v>
      </c>
      <c r="F76" s="94"/>
      <c r="G76" s="94"/>
      <c r="H76" s="95"/>
      <c r="I76" s="96"/>
      <c r="J76" s="97"/>
      <c r="K76" s="96"/>
      <c r="L76" s="98"/>
    </row>
    <row r="77" spans="2:12" s="92" customFormat="1" ht="29.25" customHeight="1" x14ac:dyDescent="0.25">
      <c r="B77" s="63" t="s">
        <v>164</v>
      </c>
      <c r="C77" s="84" t="s">
        <v>447</v>
      </c>
      <c r="D77" s="65" t="s">
        <v>16</v>
      </c>
      <c r="E77" s="66">
        <v>1</v>
      </c>
      <c r="F77" s="105"/>
      <c r="G77" s="105"/>
      <c r="H77" s="57"/>
      <c r="I77" s="105"/>
      <c r="J77" s="106"/>
      <c r="K77" s="106"/>
      <c r="L77" s="105"/>
    </row>
    <row r="78" spans="2:12" s="92" customFormat="1" ht="29.25" customHeight="1" x14ac:dyDescent="0.25">
      <c r="B78" s="63" t="s">
        <v>166</v>
      </c>
      <c r="C78" s="84" t="s">
        <v>448</v>
      </c>
      <c r="D78" s="65" t="s">
        <v>16</v>
      </c>
      <c r="E78" s="66">
        <v>16</v>
      </c>
      <c r="F78" s="107"/>
      <c r="G78" s="108"/>
      <c r="H78" s="109"/>
      <c r="I78" s="110"/>
      <c r="J78" s="111"/>
      <c r="K78" s="111"/>
      <c r="L78" s="110"/>
    </row>
    <row r="79" spans="2:12" s="92" customFormat="1" ht="29.25" customHeight="1" x14ac:dyDescent="0.25">
      <c r="B79" s="63" t="s">
        <v>170</v>
      </c>
      <c r="C79" s="84" t="s">
        <v>449</v>
      </c>
      <c r="D79" s="65" t="s">
        <v>450</v>
      </c>
      <c r="E79" s="66">
        <f>1</f>
        <v>1</v>
      </c>
      <c r="F79" s="36"/>
      <c r="G79" s="37"/>
      <c r="H79" s="37"/>
      <c r="I79" s="37"/>
      <c r="J79" s="112"/>
      <c r="K79" s="37"/>
      <c r="L79" s="37"/>
    </row>
    <row r="80" spans="2:12" s="92" customFormat="1" ht="29.25" customHeight="1" x14ac:dyDescent="0.25">
      <c r="B80" s="63" t="s">
        <v>172</v>
      </c>
      <c r="C80" s="84" t="s">
        <v>451</v>
      </c>
      <c r="D80" s="65" t="s">
        <v>450</v>
      </c>
      <c r="E80" s="66">
        <v>16</v>
      </c>
      <c r="F80" s="36"/>
      <c r="G80" s="37"/>
      <c r="H80" s="37"/>
      <c r="I80" s="37"/>
      <c r="J80" s="112"/>
      <c r="K80" s="37"/>
      <c r="L80" s="37"/>
    </row>
    <row r="81" spans="2:12" s="92" customFormat="1" ht="29.25" customHeight="1" x14ac:dyDescent="0.25">
      <c r="B81" s="63" t="s">
        <v>174</v>
      </c>
      <c r="C81" s="84" t="s">
        <v>452</v>
      </c>
      <c r="D81" s="65" t="s">
        <v>16</v>
      </c>
      <c r="E81" s="66">
        <v>60</v>
      </c>
      <c r="F81" s="36"/>
      <c r="G81" s="37"/>
      <c r="H81" s="37"/>
      <c r="I81" s="37"/>
      <c r="J81" s="112"/>
      <c r="K81" s="37"/>
      <c r="L81" s="37"/>
    </row>
    <row r="82" spans="2:12" s="92" customFormat="1" ht="29.25" customHeight="1" x14ac:dyDescent="0.25">
      <c r="B82" s="63" t="s">
        <v>176</v>
      </c>
      <c r="C82" s="84" t="s">
        <v>454</v>
      </c>
      <c r="D82" s="65" t="s">
        <v>16</v>
      </c>
      <c r="E82" s="66">
        <v>16</v>
      </c>
      <c r="F82" s="36"/>
      <c r="G82" s="37"/>
      <c r="H82" s="37"/>
      <c r="I82" s="37"/>
      <c r="J82" s="37"/>
      <c r="K82" s="37"/>
      <c r="L82" s="37"/>
    </row>
    <row r="83" spans="2:12" s="92" customFormat="1" ht="29.25" customHeight="1" x14ac:dyDescent="0.25">
      <c r="B83" s="63" t="s">
        <v>184</v>
      </c>
      <c r="C83" s="84" t="s">
        <v>477</v>
      </c>
      <c r="D83" s="65" t="s">
        <v>16</v>
      </c>
      <c r="E83" s="66">
        <v>2</v>
      </c>
      <c r="F83" s="36"/>
      <c r="G83" s="37"/>
      <c r="H83" s="37"/>
      <c r="I83" s="37"/>
      <c r="J83" s="37"/>
      <c r="K83" s="37"/>
      <c r="L83" s="37"/>
    </row>
    <row r="84" spans="2:12" s="92" customFormat="1" ht="29.25" customHeight="1" x14ac:dyDescent="0.25">
      <c r="B84" s="63" t="s">
        <v>186</v>
      </c>
      <c r="C84" s="84" t="s">
        <v>478</v>
      </c>
      <c r="D84" s="65" t="s">
        <v>16</v>
      </c>
      <c r="E84" s="66">
        <v>2</v>
      </c>
      <c r="F84" s="36"/>
      <c r="G84" s="37"/>
      <c r="H84" s="37"/>
      <c r="I84" s="37"/>
      <c r="J84" s="37"/>
      <c r="K84" s="37"/>
      <c r="L84" s="37"/>
    </row>
    <row r="85" spans="2:12" s="92" customFormat="1" ht="29.25" customHeight="1" x14ac:dyDescent="0.25">
      <c r="B85" s="63" t="s">
        <v>188</v>
      </c>
      <c r="C85" s="84" t="s">
        <v>479</v>
      </c>
      <c r="D85" s="65" t="s">
        <v>16</v>
      </c>
      <c r="E85" s="66">
        <v>4</v>
      </c>
      <c r="F85" s="36"/>
      <c r="G85" s="37"/>
      <c r="H85" s="37"/>
      <c r="I85" s="37"/>
      <c r="J85" s="37"/>
      <c r="K85" s="37"/>
      <c r="L85" s="37"/>
    </row>
    <row r="86" spans="2:12" s="92" customFormat="1" ht="51" x14ac:dyDescent="0.25">
      <c r="B86" s="63" t="s">
        <v>190</v>
      </c>
      <c r="C86" s="84" t="s">
        <v>480</v>
      </c>
      <c r="D86" s="65" t="s">
        <v>16</v>
      </c>
      <c r="E86" s="82">
        <v>8</v>
      </c>
      <c r="F86" s="36"/>
      <c r="G86" s="37"/>
      <c r="H86" s="37"/>
      <c r="I86" s="37"/>
      <c r="J86" s="37"/>
      <c r="K86" s="37"/>
      <c r="L86" s="37"/>
    </row>
    <row r="87" spans="2:12" s="92" customFormat="1" ht="25.5" x14ac:dyDescent="0.25">
      <c r="B87" s="63" t="s">
        <v>194</v>
      </c>
      <c r="C87" s="84" t="s">
        <v>459</v>
      </c>
      <c r="D87" s="65" t="s">
        <v>250</v>
      </c>
      <c r="E87" s="66">
        <v>5</v>
      </c>
      <c r="F87" s="36"/>
      <c r="G87" s="37"/>
      <c r="H87" s="37"/>
      <c r="I87" s="37"/>
      <c r="J87" s="37"/>
      <c r="K87" s="37"/>
      <c r="L87" s="37"/>
    </row>
    <row r="88" spans="2:12" s="92" customFormat="1" x14ac:dyDescent="0.25">
      <c r="B88" s="63" t="s">
        <v>196</v>
      </c>
      <c r="C88" s="84" t="s">
        <v>452</v>
      </c>
      <c r="D88" s="65" t="s">
        <v>16</v>
      </c>
      <c r="E88" s="66">
        <v>1</v>
      </c>
      <c r="F88" s="36"/>
      <c r="G88" s="37"/>
      <c r="H88" s="37"/>
      <c r="I88" s="37"/>
      <c r="J88" s="37"/>
      <c r="K88" s="37"/>
      <c r="L88" s="37"/>
    </row>
    <row r="89" spans="2:12" s="92" customFormat="1" ht="63.75" x14ac:dyDescent="0.25">
      <c r="B89" s="63" t="s">
        <v>200</v>
      </c>
      <c r="C89" s="84" t="s">
        <v>464</v>
      </c>
      <c r="D89" s="65" t="s">
        <v>24</v>
      </c>
      <c r="E89" s="66">
        <v>16</v>
      </c>
      <c r="F89" s="36"/>
      <c r="G89" s="37"/>
      <c r="H89" s="37"/>
      <c r="I89" s="37"/>
      <c r="J89" s="37"/>
      <c r="K89" s="37"/>
      <c r="L89" s="37"/>
    </row>
    <row r="90" spans="2:12" s="92" customFormat="1" x14ac:dyDescent="0.25">
      <c r="B90" s="63" t="s">
        <v>481</v>
      </c>
      <c r="C90" s="84" t="s">
        <v>465</v>
      </c>
      <c r="D90" s="65" t="s">
        <v>16</v>
      </c>
      <c r="E90" s="66">
        <v>138</v>
      </c>
      <c r="F90" s="36"/>
      <c r="G90" s="37"/>
      <c r="H90" s="37"/>
      <c r="I90" s="37"/>
      <c r="J90" s="37"/>
      <c r="K90" s="37"/>
      <c r="L90" s="37"/>
    </row>
    <row r="91" spans="2:12" s="92" customFormat="1" x14ac:dyDescent="0.25">
      <c r="B91" s="154" t="s">
        <v>118</v>
      </c>
      <c r="C91" s="137"/>
      <c r="D91" s="137"/>
      <c r="E91" s="137"/>
      <c r="F91" s="36"/>
      <c r="G91" s="37"/>
      <c r="H91" s="37"/>
      <c r="I91" s="37"/>
      <c r="J91" s="37"/>
      <c r="K91" s="37"/>
      <c r="L91" s="37"/>
    </row>
    <row r="92" spans="2:12" s="92" customFormat="1" ht="25.5" x14ac:dyDescent="0.25">
      <c r="B92" s="63" t="s">
        <v>204</v>
      </c>
      <c r="C92" s="84" t="s">
        <v>482</v>
      </c>
      <c r="D92" s="65" t="s">
        <v>121</v>
      </c>
      <c r="E92" s="66">
        <v>14</v>
      </c>
      <c r="F92" s="36"/>
      <c r="G92" s="37"/>
      <c r="H92" s="37"/>
      <c r="I92" s="37"/>
      <c r="J92" s="37"/>
      <c r="K92" s="37"/>
      <c r="L92" s="37"/>
    </row>
    <row r="93" spans="2:12" s="92" customFormat="1" ht="25.5" x14ac:dyDescent="0.25">
      <c r="B93" s="63" t="s">
        <v>208</v>
      </c>
      <c r="C93" s="84" t="s">
        <v>483</v>
      </c>
      <c r="D93" s="65" t="s">
        <v>121</v>
      </c>
      <c r="E93" s="66">
        <f>25</f>
        <v>25</v>
      </c>
      <c r="F93" s="36"/>
      <c r="G93" s="37"/>
      <c r="H93" s="37"/>
      <c r="I93" s="37"/>
      <c r="J93" s="37"/>
      <c r="K93" s="37"/>
      <c r="L93" s="37"/>
    </row>
    <row r="94" spans="2:12" s="92" customFormat="1" ht="25.5" x14ac:dyDescent="0.25">
      <c r="B94" s="63" t="s">
        <v>484</v>
      </c>
      <c r="C94" s="84" t="s">
        <v>485</v>
      </c>
      <c r="D94" s="65" t="s">
        <v>121</v>
      </c>
      <c r="E94" s="66">
        <v>30</v>
      </c>
      <c r="F94" s="36"/>
      <c r="G94" s="37"/>
      <c r="H94" s="37"/>
      <c r="I94" s="37"/>
      <c r="J94" s="37"/>
      <c r="K94" s="37"/>
      <c r="L94" s="37"/>
    </row>
    <row r="95" spans="2:12" s="92" customFormat="1" ht="25.5" x14ac:dyDescent="0.25">
      <c r="B95" s="63" t="s">
        <v>214</v>
      </c>
      <c r="C95" s="84" t="s">
        <v>486</v>
      </c>
      <c r="D95" s="65" t="s">
        <v>121</v>
      </c>
      <c r="E95" s="66">
        <v>780</v>
      </c>
      <c r="F95" s="36"/>
      <c r="G95" s="37"/>
      <c r="H95" s="37"/>
      <c r="I95" s="37"/>
      <c r="J95" s="37"/>
      <c r="K95" s="37"/>
      <c r="L95" s="37"/>
    </row>
    <row r="96" spans="2:12" s="92" customFormat="1" ht="25.5" x14ac:dyDescent="0.25">
      <c r="B96" s="63" t="s">
        <v>218</v>
      </c>
      <c r="C96" s="84" t="s">
        <v>487</v>
      </c>
      <c r="D96" s="65" t="s">
        <v>121</v>
      </c>
      <c r="E96" s="66">
        <v>340</v>
      </c>
      <c r="F96" s="36"/>
      <c r="G96" s="37"/>
      <c r="H96" s="37"/>
      <c r="I96" s="37"/>
      <c r="J96" s="37"/>
      <c r="K96" s="37"/>
      <c r="L96" s="37"/>
    </row>
    <row r="97" spans="2:12" s="92" customFormat="1" ht="25.5" x14ac:dyDescent="0.25">
      <c r="B97" s="63" t="s">
        <v>220</v>
      </c>
      <c r="C97" s="84" t="s">
        <v>471</v>
      </c>
      <c r="D97" s="65" t="s">
        <v>270</v>
      </c>
      <c r="E97" s="82">
        <v>6.5</v>
      </c>
      <c r="F97" s="36"/>
      <c r="G97" s="37"/>
      <c r="H97" s="37"/>
      <c r="I97" s="37"/>
      <c r="J97" s="37"/>
      <c r="K97" s="37"/>
      <c r="L97" s="37"/>
    </row>
    <row r="98" spans="2:12" s="92" customFormat="1" ht="38.25" x14ac:dyDescent="0.25">
      <c r="B98" s="63" t="s">
        <v>224</v>
      </c>
      <c r="C98" s="84" t="s">
        <v>413</v>
      </c>
      <c r="D98" s="65" t="s">
        <v>250</v>
      </c>
      <c r="E98" s="66">
        <v>56</v>
      </c>
      <c r="F98" s="36"/>
      <c r="G98" s="37"/>
      <c r="H98" s="37"/>
      <c r="I98" s="37"/>
      <c r="J98" s="37"/>
      <c r="K98" s="37"/>
      <c r="L98" s="37"/>
    </row>
    <row r="99" spans="2:12" s="92" customFormat="1" ht="25.5" x14ac:dyDescent="0.25">
      <c r="B99" s="63" t="s">
        <v>227</v>
      </c>
      <c r="C99" s="84" t="s">
        <v>429</v>
      </c>
      <c r="D99" s="65" t="s">
        <v>270</v>
      </c>
      <c r="E99" s="82">
        <v>0.13200000000000001</v>
      </c>
      <c r="F99" s="36"/>
      <c r="G99" s="37"/>
      <c r="H99" s="37"/>
      <c r="I99" s="37"/>
      <c r="J99" s="37"/>
      <c r="K99" s="37"/>
      <c r="L99" s="37"/>
    </row>
    <row r="100" spans="2:12" s="92" customFormat="1" ht="25.5" x14ac:dyDescent="0.25">
      <c r="B100" s="63" t="s">
        <v>488</v>
      </c>
      <c r="C100" s="84" t="s">
        <v>471</v>
      </c>
      <c r="D100" s="65" t="s">
        <v>270</v>
      </c>
      <c r="E100" s="82">
        <v>0.14000000000000001</v>
      </c>
      <c r="F100" s="36"/>
      <c r="G100" s="37"/>
      <c r="H100" s="37"/>
      <c r="I100" s="37"/>
      <c r="J100" s="37"/>
      <c r="K100" s="37"/>
      <c r="L100" s="37"/>
    </row>
    <row r="101" spans="2:12" s="92" customFormat="1" ht="25.5" x14ac:dyDescent="0.25">
      <c r="B101" s="63" t="s">
        <v>229</v>
      </c>
      <c r="C101" s="84" t="s">
        <v>432</v>
      </c>
      <c r="D101" s="65" t="s">
        <v>270</v>
      </c>
      <c r="E101" s="82">
        <v>0.25</v>
      </c>
      <c r="F101" s="36"/>
      <c r="G101" s="37"/>
      <c r="H101" s="37"/>
      <c r="I101" s="37"/>
      <c r="J101" s="37"/>
      <c r="K101" s="37"/>
      <c r="L101" s="37"/>
    </row>
    <row r="102" spans="2:12" s="92" customFormat="1" ht="25.5" x14ac:dyDescent="0.25">
      <c r="B102" s="63" t="s">
        <v>489</v>
      </c>
      <c r="C102" s="84" t="s">
        <v>433</v>
      </c>
      <c r="D102" s="65" t="s">
        <v>270</v>
      </c>
      <c r="E102" s="82">
        <v>0.3</v>
      </c>
      <c r="F102" s="36"/>
      <c r="G102" s="37"/>
      <c r="H102" s="37"/>
      <c r="I102" s="37"/>
      <c r="J102" s="37"/>
      <c r="K102" s="37"/>
      <c r="L102" s="37"/>
    </row>
    <row r="103" spans="2:12" s="92" customFormat="1" ht="25.5" x14ac:dyDescent="0.25">
      <c r="B103" s="63" t="s">
        <v>231</v>
      </c>
      <c r="C103" s="84" t="s">
        <v>490</v>
      </c>
      <c r="D103" s="65" t="s">
        <v>270</v>
      </c>
      <c r="E103" s="82">
        <v>0.36</v>
      </c>
      <c r="F103" s="36"/>
      <c r="G103" s="37"/>
      <c r="H103" s="37"/>
      <c r="I103" s="37"/>
      <c r="J103" s="37"/>
      <c r="K103" s="37"/>
      <c r="L103" s="37"/>
    </row>
    <row r="104" spans="2:12" s="92" customFormat="1" x14ac:dyDescent="0.25">
      <c r="B104" s="136" t="s">
        <v>491</v>
      </c>
      <c r="C104" s="137"/>
      <c r="D104" s="137"/>
      <c r="E104" s="137"/>
      <c r="F104" s="36"/>
      <c r="G104" s="37"/>
      <c r="H104" s="37"/>
      <c r="I104" s="37"/>
      <c r="J104" s="37"/>
      <c r="K104" s="37"/>
      <c r="L104" s="37"/>
    </row>
    <row r="105" spans="2:12" s="92" customFormat="1" ht="25.5" x14ac:dyDescent="0.25">
      <c r="B105" s="63" t="s">
        <v>233</v>
      </c>
      <c r="C105" s="84" t="s">
        <v>444</v>
      </c>
      <c r="D105" s="65" t="s">
        <v>250</v>
      </c>
      <c r="E105" s="66">
        <f>120</f>
        <v>120</v>
      </c>
      <c r="F105" s="36"/>
      <c r="G105" s="37"/>
      <c r="H105" s="37"/>
      <c r="I105" s="37"/>
      <c r="J105" s="37"/>
      <c r="K105" s="37"/>
      <c r="L105" s="37"/>
    </row>
    <row r="106" spans="2:12" s="92" customFormat="1" ht="25.5" x14ac:dyDescent="0.25">
      <c r="B106" s="63" t="s">
        <v>235</v>
      </c>
      <c r="C106" s="84" t="s">
        <v>444</v>
      </c>
      <c r="D106" s="65" t="s">
        <v>250</v>
      </c>
      <c r="E106" s="66">
        <f>340</f>
        <v>340</v>
      </c>
      <c r="F106" s="36"/>
      <c r="G106" s="37"/>
      <c r="H106" s="37"/>
      <c r="I106" s="37"/>
      <c r="J106" s="37"/>
      <c r="K106" s="37"/>
      <c r="L106" s="37"/>
    </row>
    <row r="107" spans="2:12" s="92" customFormat="1" x14ac:dyDescent="0.25">
      <c r="B107" s="63" t="s">
        <v>492</v>
      </c>
      <c r="C107" s="84" t="s">
        <v>493</v>
      </c>
      <c r="D107" s="65" t="s">
        <v>16</v>
      </c>
      <c r="E107" s="66">
        <f>47</f>
        <v>47</v>
      </c>
      <c r="F107" s="36"/>
      <c r="G107" s="37"/>
      <c r="H107" s="37"/>
      <c r="I107" s="37"/>
      <c r="J107" s="37"/>
      <c r="K107" s="37"/>
      <c r="L107" s="37"/>
    </row>
    <row r="108" spans="2:12" s="92" customFormat="1" x14ac:dyDescent="0.25">
      <c r="B108" s="63" t="s">
        <v>236</v>
      </c>
      <c r="C108" s="84" t="s">
        <v>494</v>
      </c>
      <c r="D108" s="65" t="s">
        <v>16</v>
      </c>
      <c r="E108" s="66">
        <v>126</v>
      </c>
      <c r="F108" s="36"/>
      <c r="G108" s="37"/>
      <c r="H108" s="37"/>
      <c r="I108" s="37"/>
      <c r="J108" s="37"/>
      <c r="K108" s="37"/>
      <c r="L108" s="37"/>
    </row>
    <row r="109" spans="2:12" s="92" customFormat="1" x14ac:dyDescent="0.25">
      <c r="B109" s="63" t="s">
        <v>238</v>
      </c>
      <c r="C109" s="84" t="s">
        <v>495</v>
      </c>
      <c r="D109" s="65" t="s">
        <v>16</v>
      </c>
      <c r="E109" s="66">
        <v>2</v>
      </c>
      <c r="F109" s="36"/>
      <c r="G109" s="37"/>
      <c r="H109" s="37"/>
      <c r="I109" s="37"/>
      <c r="J109" s="37"/>
      <c r="K109" s="37"/>
      <c r="L109" s="37"/>
    </row>
    <row r="110" spans="2:12" s="92" customFormat="1" x14ac:dyDescent="0.25">
      <c r="B110" s="136" t="s">
        <v>496</v>
      </c>
      <c r="C110" s="137"/>
      <c r="D110" s="137"/>
      <c r="E110" s="137"/>
      <c r="F110" s="36"/>
      <c r="G110" s="37"/>
      <c r="H110" s="37"/>
      <c r="I110" s="37"/>
      <c r="J110" s="37"/>
      <c r="K110" s="37"/>
      <c r="L110" s="37"/>
    </row>
    <row r="111" spans="2:12" s="92" customFormat="1" ht="38.25" x14ac:dyDescent="0.25">
      <c r="B111" s="63" t="s">
        <v>242</v>
      </c>
      <c r="C111" s="84" t="s">
        <v>497</v>
      </c>
      <c r="D111" s="65" t="s">
        <v>461</v>
      </c>
      <c r="E111" s="66">
        <v>2</v>
      </c>
      <c r="F111" s="36"/>
      <c r="G111" s="37"/>
      <c r="H111" s="37"/>
      <c r="I111" s="37"/>
      <c r="J111" s="37"/>
      <c r="K111" s="37"/>
      <c r="L111" s="37"/>
    </row>
    <row r="112" spans="2:12" s="92" customFormat="1" ht="25.5" x14ac:dyDescent="0.25">
      <c r="B112" s="63" t="s">
        <v>498</v>
      </c>
      <c r="C112" s="84" t="s">
        <v>499</v>
      </c>
      <c r="D112" s="65" t="s">
        <v>16</v>
      </c>
      <c r="E112" s="66">
        <v>2</v>
      </c>
      <c r="F112" s="36"/>
      <c r="G112" s="37"/>
      <c r="H112" s="37"/>
      <c r="I112" s="37"/>
      <c r="J112" s="37"/>
      <c r="K112" s="37"/>
      <c r="L112" s="37"/>
    </row>
    <row r="113" spans="2:12" s="92" customFormat="1" x14ac:dyDescent="0.25">
      <c r="B113" s="63" t="s">
        <v>500</v>
      </c>
      <c r="C113" s="84" t="s">
        <v>501</v>
      </c>
      <c r="D113" s="65" t="s">
        <v>16</v>
      </c>
      <c r="E113" s="66">
        <v>1</v>
      </c>
      <c r="F113" s="36"/>
      <c r="G113" s="37"/>
      <c r="H113" s="37"/>
      <c r="I113" s="37"/>
      <c r="J113" s="37"/>
      <c r="K113" s="37"/>
      <c r="L113" s="37"/>
    </row>
    <row r="114" spans="2:12" s="92" customFormat="1" ht="25.5" x14ac:dyDescent="0.25">
      <c r="B114" s="63" t="s">
        <v>244</v>
      </c>
      <c r="C114" s="84" t="s">
        <v>424</v>
      </c>
      <c r="D114" s="65" t="s">
        <v>16</v>
      </c>
      <c r="E114" s="66">
        <v>1</v>
      </c>
      <c r="F114" s="36"/>
      <c r="G114" s="37"/>
      <c r="H114" s="37"/>
      <c r="I114" s="37"/>
      <c r="J114" s="37"/>
      <c r="K114" s="37"/>
      <c r="L114" s="37"/>
    </row>
    <row r="115" spans="2:12" s="92" customFormat="1" ht="38.25" x14ac:dyDescent="0.25">
      <c r="B115" s="63" t="s">
        <v>246</v>
      </c>
      <c r="C115" s="84" t="s">
        <v>502</v>
      </c>
      <c r="D115" s="65" t="s">
        <v>250</v>
      </c>
      <c r="E115" s="82">
        <v>102</v>
      </c>
      <c r="F115" s="36"/>
      <c r="G115" s="37"/>
      <c r="H115" s="37"/>
      <c r="I115" s="37"/>
      <c r="J115" s="37"/>
      <c r="K115" s="37"/>
      <c r="L115" s="37"/>
    </row>
    <row r="116" spans="2:12" s="92" customFormat="1" ht="25.5" x14ac:dyDescent="0.25">
      <c r="B116" s="63" t="s">
        <v>248</v>
      </c>
      <c r="C116" s="84" t="s">
        <v>503</v>
      </c>
      <c r="D116" s="65" t="s">
        <v>16</v>
      </c>
      <c r="E116" s="66">
        <v>1</v>
      </c>
      <c r="F116" s="36"/>
      <c r="G116" s="37"/>
      <c r="H116" s="37"/>
      <c r="I116" s="37"/>
      <c r="J116" s="37"/>
      <c r="K116" s="37"/>
      <c r="L116" s="37"/>
    </row>
    <row r="117" spans="2:12" s="92" customFormat="1" ht="25.5" x14ac:dyDescent="0.25">
      <c r="B117" s="63" t="s">
        <v>251</v>
      </c>
      <c r="C117" s="84" t="s">
        <v>504</v>
      </c>
      <c r="D117" s="65" t="s">
        <v>250</v>
      </c>
      <c r="E117" s="66">
        <v>14.67</v>
      </c>
      <c r="F117" s="36"/>
      <c r="G117" s="37"/>
      <c r="H117" s="37"/>
      <c r="I117" s="37"/>
      <c r="J117" s="37"/>
      <c r="K117" s="37"/>
      <c r="L117" s="37"/>
    </row>
    <row r="118" spans="2:12" s="92" customFormat="1" ht="38.25" x14ac:dyDescent="0.25">
      <c r="B118" s="63" t="s">
        <v>505</v>
      </c>
      <c r="C118" s="84" t="s">
        <v>506</v>
      </c>
      <c r="D118" s="65" t="s">
        <v>289</v>
      </c>
      <c r="E118" s="82">
        <v>0.01</v>
      </c>
      <c r="F118" s="36"/>
      <c r="G118" s="37"/>
      <c r="H118" s="37"/>
      <c r="I118" s="37"/>
      <c r="J118" s="37"/>
      <c r="K118" s="37"/>
      <c r="L118" s="37"/>
    </row>
    <row r="119" spans="2:12" s="92" customFormat="1" ht="25.5" x14ac:dyDescent="0.25">
      <c r="B119" s="63" t="s">
        <v>507</v>
      </c>
      <c r="C119" s="84" t="s">
        <v>508</v>
      </c>
      <c r="D119" s="65" t="s">
        <v>270</v>
      </c>
      <c r="E119" s="82">
        <v>1</v>
      </c>
      <c r="F119" s="36"/>
      <c r="G119" s="37"/>
      <c r="H119" s="37"/>
      <c r="I119" s="37"/>
      <c r="J119" s="37"/>
      <c r="K119" s="37"/>
      <c r="L119" s="37"/>
    </row>
    <row r="120" spans="2:12" s="92" customFormat="1" x14ac:dyDescent="0.25">
      <c r="B120" s="136" t="s">
        <v>509</v>
      </c>
      <c r="C120" s="137"/>
      <c r="D120" s="137"/>
      <c r="E120" s="137"/>
      <c r="F120" s="36"/>
      <c r="G120" s="37"/>
      <c r="H120" s="37"/>
      <c r="I120" s="37"/>
      <c r="J120" s="37"/>
      <c r="K120" s="37"/>
      <c r="L120" s="37"/>
    </row>
    <row r="121" spans="2:12" s="92" customFormat="1" ht="36" customHeight="1" x14ac:dyDescent="0.25">
      <c r="B121" s="63" t="s">
        <v>510</v>
      </c>
      <c r="C121" s="84" t="s">
        <v>511</v>
      </c>
      <c r="D121" s="65" t="s">
        <v>16</v>
      </c>
      <c r="E121" s="66">
        <v>2</v>
      </c>
      <c r="F121" s="36"/>
      <c r="G121" s="37"/>
      <c r="H121" s="37"/>
      <c r="I121" s="37"/>
      <c r="J121" s="37"/>
      <c r="K121" s="37"/>
      <c r="L121" s="37"/>
    </row>
    <row r="122" spans="2:12" s="92" customFormat="1" ht="36" customHeight="1" x14ac:dyDescent="0.25">
      <c r="B122" s="63" t="s">
        <v>512</v>
      </c>
      <c r="C122" s="84" t="s">
        <v>447</v>
      </c>
      <c r="D122" s="65" t="s">
        <v>16</v>
      </c>
      <c r="E122" s="66">
        <v>2</v>
      </c>
      <c r="F122" s="36"/>
      <c r="G122" s="37"/>
      <c r="H122" s="37"/>
      <c r="I122" s="37"/>
      <c r="J122" s="37"/>
      <c r="K122" s="37"/>
      <c r="L122" s="37"/>
    </row>
    <row r="123" spans="2:12" s="92" customFormat="1" ht="36" customHeight="1" x14ac:dyDescent="0.25">
      <c r="B123" s="63" t="s">
        <v>513</v>
      </c>
      <c r="C123" s="84" t="s">
        <v>449</v>
      </c>
      <c r="D123" s="65" t="s">
        <v>450</v>
      </c>
      <c r="E123" s="66">
        <v>2</v>
      </c>
      <c r="F123" s="36"/>
      <c r="G123" s="37"/>
      <c r="H123" s="37"/>
      <c r="I123" s="37"/>
      <c r="J123" s="37"/>
      <c r="K123" s="37"/>
      <c r="L123" s="37"/>
    </row>
    <row r="124" spans="2:12" s="92" customFormat="1" ht="36" customHeight="1" x14ac:dyDescent="0.25">
      <c r="B124" s="63" t="s">
        <v>261</v>
      </c>
      <c r="C124" s="84" t="s">
        <v>452</v>
      </c>
      <c r="D124" s="65" t="s">
        <v>16</v>
      </c>
      <c r="E124" s="66">
        <v>6</v>
      </c>
      <c r="F124" s="36"/>
      <c r="G124" s="37"/>
      <c r="H124" s="37"/>
      <c r="I124" s="37"/>
      <c r="J124" s="37"/>
      <c r="K124" s="37"/>
      <c r="L124" s="37"/>
    </row>
    <row r="125" spans="2:12" s="92" customFormat="1" ht="32.25" customHeight="1" x14ac:dyDescent="0.25">
      <c r="B125" s="63" t="s">
        <v>263</v>
      </c>
      <c r="C125" s="84" t="s">
        <v>514</v>
      </c>
      <c r="D125" s="65" t="s">
        <v>121</v>
      </c>
      <c r="E125" s="66">
        <v>14.37</v>
      </c>
      <c r="F125" s="36"/>
      <c r="G125" s="37"/>
      <c r="H125" s="37"/>
      <c r="I125" s="37"/>
      <c r="J125" s="37"/>
      <c r="K125" s="37"/>
      <c r="L125" s="37"/>
    </row>
    <row r="126" spans="2:12" s="92" customFormat="1" ht="38.25" x14ac:dyDescent="0.25">
      <c r="B126" s="63" t="s">
        <v>268</v>
      </c>
      <c r="C126" s="84" t="s">
        <v>413</v>
      </c>
      <c r="D126" s="65" t="s">
        <v>250</v>
      </c>
      <c r="E126" s="66">
        <v>6</v>
      </c>
      <c r="F126" s="36"/>
      <c r="G126" s="37"/>
      <c r="H126" s="37"/>
      <c r="I126" s="37"/>
      <c r="J126" s="37"/>
      <c r="K126" s="37"/>
      <c r="L126" s="37"/>
    </row>
    <row r="127" spans="2:12" s="92" customFormat="1" ht="40.5" customHeight="1" x14ac:dyDescent="0.25">
      <c r="B127" s="63" t="s">
        <v>271</v>
      </c>
      <c r="C127" s="84" t="s">
        <v>515</v>
      </c>
      <c r="D127" s="65" t="s">
        <v>270</v>
      </c>
      <c r="E127" s="82">
        <v>0.06</v>
      </c>
      <c r="F127" s="36"/>
      <c r="G127" s="37"/>
      <c r="H127" s="37"/>
      <c r="I127" s="37"/>
      <c r="J127" s="37"/>
      <c r="K127" s="37"/>
      <c r="L127" s="37"/>
    </row>
    <row r="128" spans="2:12" s="92" customFormat="1" x14ac:dyDescent="0.25">
      <c r="B128" s="150" t="s">
        <v>516</v>
      </c>
      <c r="C128" s="151"/>
      <c r="D128" s="151"/>
      <c r="E128" s="151"/>
      <c r="F128" s="36"/>
      <c r="G128" s="37"/>
      <c r="H128" s="37"/>
      <c r="I128" s="37"/>
      <c r="J128" s="37"/>
      <c r="K128" s="37"/>
      <c r="L128" s="37"/>
    </row>
    <row r="129" spans="2:12" s="92" customFormat="1" x14ac:dyDescent="0.25">
      <c r="B129" s="63" t="s">
        <v>275</v>
      </c>
      <c r="C129" s="84" t="s">
        <v>476</v>
      </c>
      <c r="D129" s="65" t="s">
        <v>16</v>
      </c>
      <c r="E129" s="66">
        <v>2</v>
      </c>
      <c r="F129" s="36"/>
      <c r="G129" s="37"/>
      <c r="H129" s="37"/>
      <c r="I129" s="37"/>
      <c r="J129" s="37"/>
      <c r="K129" s="37"/>
      <c r="L129" s="37"/>
    </row>
    <row r="130" spans="2:12" s="92" customFormat="1" x14ac:dyDescent="0.25">
      <c r="B130" s="63" t="s">
        <v>279</v>
      </c>
      <c r="C130" s="84" t="s">
        <v>447</v>
      </c>
      <c r="D130" s="65" t="s">
        <v>16</v>
      </c>
      <c r="E130" s="66">
        <v>2</v>
      </c>
      <c r="F130" s="36"/>
      <c r="G130" s="37"/>
      <c r="H130" s="37"/>
      <c r="I130" s="37"/>
      <c r="J130" s="37"/>
      <c r="K130" s="37"/>
      <c r="L130" s="37"/>
    </row>
    <row r="131" spans="2:12" s="92" customFormat="1" x14ac:dyDescent="0.25">
      <c r="B131" s="63" t="s">
        <v>283</v>
      </c>
      <c r="C131" s="84" t="s">
        <v>449</v>
      </c>
      <c r="D131" s="65" t="s">
        <v>450</v>
      </c>
      <c r="E131" s="66">
        <f>1</f>
        <v>1</v>
      </c>
      <c r="F131" s="36"/>
      <c r="G131" s="37"/>
      <c r="H131" s="37"/>
      <c r="I131" s="37"/>
      <c r="J131" s="37"/>
      <c r="K131" s="37"/>
      <c r="L131" s="37"/>
    </row>
    <row r="132" spans="2:12" s="92" customFormat="1" x14ac:dyDescent="0.25">
      <c r="B132" s="63" t="s">
        <v>285</v>
      </c>
      <c r="C132" s="84" t="s">
        <v>452</v>
      </c>
      <c r="D132" s="65" t="s">
        <v>16</v>
      </c>
      <c r="E132" s="66">
        <v>4</v>
      </c>
      <c r="F132" s="36"/>
      <c r="G132" s="37"/>
      <c r="H132" s="37"/>
      <c r="I132" s="37"/>
      <c r="J132" s="37"/>
      <c r="K132" s="37"/>
      <c r="L132" s="37"/>
    </row>
    <row r="133" spans="2:12" s="92" customFormat="1" ht="38.25" x14ac:dyDescent="0.25">
      <c r="B133" s="63" t="s">
        <v>290</v>
      </c>
      <c r="C133" s="84" t="s">
        <v>413</v>
      </c>
      <c r="D133" s="65" t="s">
        <v>250</v>
      </c>
      <c r="E133" s="66">
        <v>6</v>
      </c>
      <c r="F133" s="36"/>
      <c r="G133" s="37"/>
      <c r="H133" s="37"/>
      <c r="I133" s="37"/>
      <c r="J133" s="37"/>
      <c r="K133" s="37"/>
      <c r="L133" s="37"/>
    </row>
    <row r="134" spans="2:12" s="92" customFormat="1" x14ac:dyDescent="0.25">
      <c r="B134" s="63" t="s">
        <v>294</v>
      </c>
      <c r="C134" s="84" t="s">
        <v>517</v>
      </c>
      <c r="D134" s="65" t="s">
        <v>121</v>
      </c>
      <c r="E134" s="66">
        <v>5</v>
      </c>
      <c r="F134" s="36"/>
      <c r="G134" s="37"/>
      <c r="H134" s="37"/>
      <c r="I134" s="37"/>
      <c r="J134" s="37"/>
      <c r="K134" s="37"/>
      <c r="L134" s="37"/>
    </row>
    <row r="135" spans="2:12" s="92" customFormat="1" ht="25.5" x14ac:dyDescent="0.25">
      <c r="B135" s="63" t="s">
        <v>296</v>
      </c>
      <c r="C135" s="84" t="s">
        <v>515</v>
      </c>
      <c r="D135" s="65" t="s">
        <v>270</v>
      </c>
      <c r="E135" s="82">
        <v>0.06</v>
      </c>
      <c r="F135" s="36"/>
      <c r="G135" s="37"/>
      <c r="H135" s="37"/>
      <c r="I135" s="37"/>
      <c r="J135" s="37"/>
      <c r="K135" s="37"/>
      <c r="L135" s="37"/>
    </row>
    <row r="136" spans="2:12" x14ac:dyDescent="0.25">
      <c r="B136" s="152" t="s">
        <v>518</v>
      </c>
      <c r="C136" s="153"/>
      <c r="D136" s="153"/>
      <c r="E136" s="153"/>
      <c r="F136" s="27"/>
      <c r="G136" s="28"/>
      <c r="H136" s="28"/>
      <c r="I136" s="28"/>
      <c r="J136" s="28"/>
      <c r="K136" s="28"/>
      <c r="L136" s="28"/>
    </row>
    <row r="137" spans="2:12" s="92" customFormat="1" ht="25.5" x14ac:dyDescent="0.25">
      <c r="B137" s="63" t="s">
        <v>301</v>
      </c>
      <c r="C137" s="84" t="s">
        <v>444</v>
      </c>
      <c r="D137" s="65" t="s">
        <v>250</v>
      </c>
      <c r="E137" s="66">
        <f>33</f>
        <v>33</v>
      </c>
      <c r="F137" s="36"/>
      <c r="G137" s="37"/>
      <c r="H137" s="37"/>
      <c r="I137" s="37"/>
      <c r="J137" s="37"/>
      <c r="K137" s="37"/>
      <c r="L137" s="37"/>
    </row>
    <row r="138" spans="2:12" s="92" customFormat="1" ht="38.25" customHeight="1" x14ac:dyDescent="0.25">
      <c r="B138" s="63" t="s">
        <v>303</v>
      </c>
      <c r="C138" s="84" t="s">
        <v>519</v>
      </c>
      <c r="D138" s="65" t="s">
        <v>250</v>
      </c>
      <c r="E138" s="66">
        <f>9.98</f>
        <v>9.98</v>
      </c>
      <c r="F138" s="36"/>
      <c r="G138" s="37"/>
      <c r="H138" s="37"/>
      <c r="I138" s="37"/>
      <c r="J138" s="37"/>
      <c r="K138" s="37"/>
      <c r="L138" s="37"/>
    </row>
    <row r="139" spans="2:12" s="92" customFormat="1" x14ac:dyDescent="0.25">
      <c r="B139" s="63" t="s">
        <v>520</v>
      </c>
      <c r="C139" s="84" t="s">
        <v>493</v>
      </c>
      <c r="D139" s="65" t="s">
        <v>16</v>
      </c>
      <c r="E139" s="66">
        <v>2</v>
      </c>
      <c r="F139" s="36"/>
      <c r="G139" s="37"/>
      <c r="H139" s="37"/>
      <c r="I139" s="37"/>
      <c r="J139" s="37"/>
      <c r="K139" s="37"/>
      <c r="L139" s="37"/>
    </row>
    <row r="140" spans="2:12" s="92" customFormat="1" x14ac:dyDescent="0.25">
      <c r="B140" s="63" t="s">
        <v>304</v>
      </c>
      <c r="C140" s="84" t="s">
        <v>495</v>
      </c>
      <c r="D140" s="65" t="s">
        <v>16</v>
      </c>
      <c r="E140" s="66">
        <v>2</v>
      </c>
      <c r="F140" s="36"/>
      <c r="G140" s="37"/>
      <c r="H140" s="37"/>
      <c r="I140" s="37"/>
      <c r="J140" s="37"/>
      <c r="K140" s="37"/>
      <c r="L140" s="37"/>
    </row>
    <row r="141" spans="2:12" s="92" customFormat="1" ht="38.25" x14ac:dyDescent="0.25">
      <c r="B141" s="63" t="s">
        <v>521</v>
      </c>
      <c r="C141" s="84" t="s">
        <v>506</v>
      </c>
      <c r="D141" s="65" t="s">
        <v>289</v>
      </c>
      <c r="E141" s="82">
        <v>0.1</v>
      </c>
      <c r="F141" s="36"/>
      <c r="G141" s="37"/>
      <c r="H141" s="37"/>
      <c r="I141" s="37"/>
      <c r="J141" s="37"/>
      <c r="K141" s="37"/>
      <c r="L141" s="37"/>
    </row>
  </sheetData>
  <mergeCells count="22">
    <mergeCell ref="B110:E110"/>
    <mergeCell ref="B120:E120"/>
    <mergeCell ref="B128:E128"/>
    <mergeCell ref="B136:E136"/>
    <mergeCell ref="B47:E47"/>
    <mergeCell ref="B64:E64"/>
    <mergeCell ref="B72:E72"/>
    <mergeCell ref="B75:E75"/>
    <mergeCell ref="B91:E91"/>
    <mergeCell ref="B104:E104"/>
    <mergeCell ref="G7:H7"/>
    <mergeCell ref="I7:J7"/>
    <mergeCell ref="L7:L8"/>
    <mergeCell ref="B9:E9"/>
    <mergeCell ref="B26:E26"/>
    <mergeCell ref="F7:F8"/>
    <mergeCell ref="B45:E45"/>
    <mergeCell ref="B2:E2"/>
    <mergeCell ref="B3:E3"/>
    <mergeCell ref="B7:B8"/>
    <mergeCell ref="C7:C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ОВ</vt:lpstr>
      <vt:lpstr>ВК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Irka</cp:lastModifiedBy>
  <dcterms:created xsi:type="dcterms:W3CDTF">2015-06-05T18:19:34Z</dcterms:created>
  <dcterms:modified xsi:type="dcterms:W3CDTF">2020-04-01T12:19:16Z</dcterms:modified>
</cp:coreProperties>
</file>